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все\1. Документы Новое технол\10 Отчеты\Тех. присоед. (месяц)   размещать на сайт до 5 числа\"/>
    </mc:Choice>
  </mc:AlternateContent>
  <bookViews>
    <workbookView xWindow="0" yWindow="480" windowWidth="19440" windowHeight="8655" tabRatio="601"/>
  </bookViews>
  <sheets>
    <sheet name="январь-ноябрь 2024" sheetId="5" r:id="rId1"/>
  </sheets>
  <definedNames>
    <definedName name="_xlnm._FilterDatabase" localSheetId="0" hidden="1">'январь-ноябрь 2024'!$A$5:$Y$11</definedName>
    <definedName name="_xlnm.Print_Titles" localSheetId="0">'январь-ноябрь 2024'!$3:$5</definedName>
  </definedNames>
  <calcPr calcId="152511" refMode="R1C1"/>
</workbook>
</file>

<file path=xl/calcChain.xml><?xml version="1.0" encoding="utf-8"?>
<calcChain xmlns="http://schemas.openxmlformats.org/spreadsheetml/2006/main">
  <c r="C56" i="5" l="1"/>
  <c r="C71" i="5"/>
  <c r="C45" i="5" l="1"/>
  <c r="C33" i="5" l="1"/>
  <c r="C42" i="5"/>
  <c r="C27" i="5" l="1"/>
  <c r="C22" i="5"/>
  <c r="C20" i="5" l="1"/>
  <c r="C12" i="5"/>
  <c r="C6" i="5"/>
</calcChain>
</file>

<file path=xl/sharedStrings.xml><?xml version="1.0" encoding="utf-8"?>
<sst xmlns="http://schemas.openxmlformats.org/spreadsheetml/2006/main" count="164" uniqueCount="49">
  <si>
    <t>информация о закрытых договорах</t>
  </si>
  <si>
    <t>№ договора</t>
  </si>
  <si>
    <t>период</t>
  </si>
  <si>
    <t>информация о поданных заявках</t>
  </si>
  <si>
    <t>информация о заключенных договорах</t>
  </si>
  <si>
    <t>сумма договора</t>
  </si>
  <si>
    <t>количество поданных заявок, шт.</t>
  </si>
  <si>
    <t>присоединяемая мощность, кВт</t>
  </si>
  <si>
    <t>заявленная мощность, кВт</t>
  </si>
  <si>
    <t>дата заключения договора</t>
  </si>
  <si>
    <t>подстанция</t>
  </si>
  <si>
    <t>ячейка</t>
  </si>
  <si>
    <t>центр питания</t>
  </si>
  <si>
    <t>аннулиро-ванные заявки, шт.</t>
  </si>
  <si>
    <t>дата заклю-чения акта тех-нологического присоединения</t>
  </si>
  <si>
    <t>№ акта тех-нологического присоединения</t>
  </si>
  <si>
    <t>присоедененная ощность , кВт</t>
  </si>
  <si>
    <t>январь</t>
  </si>
  <si>
    <t>сумма договора, руб  (с НДС)</t>
  </si>
  <si>
    <t>Исполнения договора</t>
  </si>
  <si>
    <t>ПС 110 кВ Зубова Поляна</t>
  </si>
  <si>
    <t>ПС 110 кВ Явас</t>
  </si>
  <si>
    <t>ТПС 110 кВ Теплый Стан</t>
  </si>
  <si>
    <t>Информация о  наличии (об отсутствии) технической возможности доступа к регулируемым товарам (работам, услугам) и о регистрации  и  ходе реализации заявок на технологическое присоединение за 2024 год</t>
  </si>
  <si>
    <t>февраль</t>
  </si>
  <si>
    <t>ПС 110 кВ Ударный</t>
  </si>
  <si>
    <t>март</t>
  </si>
  <si>
    <t>апрель</t>
  </si>
  <si>
    <t>май</t>
  </si>
  <si>
    <t>июнь</t>
  </si>
  <si>
    <t>июль</t>
  </si>
  <si>
    <t>август</t>
  </si>
  <si>
    <t>ПС 110 кВ Сосновка</t>
  </si>
  <si>
    <t>сентябрь</t>
  </si>
  <si>
    <t>ПС 110 кВ Восточная</t>
  </si>
  <si>
    <t>ПС 6 кВ Лисма</t>
  </si>
  <si>
    <t>ПС 110 кВ СТЗ</t>
  </si>
  <si>
    <t>октябрь</t>
  </si>
  <si>
    <t>ПС 110 кВ Центральный</t>
  </si>
  <si>
    <t>ПС 110 кВ Центролит</t>
  </si>
  <si>
    <t>ПС 110 кВ Северная</t>
  </si>
  <si>
    <t>ПС 110 кВ Большая Елховка</t>
  </si>
  <si>
    <t>ЦРП Ремстроймаш</t>
  </si>
  <si>
    <t>ноябрь</t>
  </si>
  <si>
    <t>1 шт.</t>
  </si>
  <si>
    <t>ПС 35 кВ Выша</t>
  </si>
  <si>
    <t>ПС 110 кВ Дубенки</t>
  </si>
  <si>
    <t>ПС 35 кВ Ромоданово</t>
  </si>
  <si>
    <t>ПС 110 кВ Темников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</si>
</sst>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indexed="22"/>
      <name val="Arial Cyr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14" fontId="1" fillId="0" borderId="3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18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 wrapText="1"/>
    </xf>
    <xf numFmtId="4" fontId="2" fillId="2" borderId="31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32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38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1" fillId="0" borderId="39" xfId="0" applyNumberFormat="1" applyFont="1" applyFill="1" applyBorder="1" applyAlignment="1">
      <alignment horizontal="center" vertical="center" wrapText="1"/>
    </xf>
    <xf numFmtId="4" fontId="1" fillId="0" borderId="3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4" fontId="1" fillId="0" borderId="28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14" fontId="1" fillId="0" borderId="33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 wrapText="1"/>
    </xf>
    <xf numFmtId="14" fontId="1" fillId="0" borderId="44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/>
    </xf>
    <xf numFmtId="4" fontId="1" fillId="0" borderId="43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14" fontId="1" fillId="0" borderId="41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41" xfId="0" applyNumberFormat="1" applyFont="1" applyFill="1" applyBorder="1" applyAlignment="1">
      <alignment horizontal="center" vertical="center" wrapText="1"/>
    </xf>
    <xf numFmtId="14" fontId="1" fillId="0" borderId="39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left" vertical="center" indent="4"/>
    </xf>
    <xf numFmtId="49" fontId="6" fillId="3" borderId="1" xfId="0" applyNumberFormat="1" applyFont="1" applyFill="1" applyBorder="1" applyAlignment="1">
      <alignment horizontal="center" vertical="center" wrapText="1"/>
    </xf>
    <xf numFmtId="14" fontId="1" fillId="0" borderId="34" xfId="0" applyNumberFormat="1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4" fontId="1" fillId="0" borderId="30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NumberFormat="1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/>
    </xf>
    <xf numFmtId="4" fontId="1" fillId="0" borderId="46" xfId="0" applyNumberFormat="1" applyFont="1" applyFill="1" applyBorder="1" applyAlignment="1">
      <alignment horizontal="center" vertical="center" wrapText="1"/>
    </xf>
    <xf numFmtId="14" fontId="1" fillId="0" borderId="49" xfId="0" applyNumberFormat="1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4" fontId="1" fillId="0" borderId="48" xfId="0" applyNumberFormat="1" applyFont="1" applyBorder="1" applyAlignment="1">
      <alignment horizontal="center" vertical="center"/>
    </xf>
    <xf numFmtId="49" fontId="6" fillId="3" borderId="33" xfId="0" applyNumberFormat="1" applyFont="1" applyFill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14" fontId="1" fillId="0" borderId="46" xfId="0" applyNumberFormat="1" applyFont="1" applyFill="1" applyBorder="1" applyAlignment="1">
      <alignment horizontal="center" vertical="center"/>
    </xf>
    <xf numFmtId="4" fontId="1" fillId="0" borderId="51" xfId="0" applyNumberFormat="1" applyFont="1" applyFill="1" applyBorder="1" applyAlignment="1">
      <alignment horizontal="center" vertical="center" wrapText="1"/>
    </xf>
    <xf numFmtId="1" fontId="1" fillId="0" borderId="48" xfId="0" applyNumberFormat="1" applyFont="1" applyFill="1" applyBorder="1" applyAlignment="1">
      <alignment horizontal="center" vertical="center" wrapText="1"/>
    </xf>
    <xf numFmtId="14" fontId="1" fillId="0" borderId="52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1" fontId="1" fillId="0" borderId="28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0" borderId="44" xfId="0" applyNumberFormat="1" applyFont="1" applyFill="1" applyBorder="1" applyAlignment="1">
      <alignment horizontal="center" vertical="center" wrapText="1"/>
    </xf>
    <xf numFmtId="14" fontId="1" fillId="0" borderId="28" xfId="0" applyNumberFormat="1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center" vertical="center"/>
    </xf>
    <xf numFmtId="14" fontId="1" fillId="0" borderId="43" xfId="0" applyNumberFormat="1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14" fontId="1" fillId="0" borderId="55" xfId="0" applyNumberFormat="1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/>
    </xf>
    <xf numFmtId="14" fontId="1" fillId="0" borderId="57" xfId="0" applyNumberFormat="1" applyFont="1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14" fontId="1" fillId="0" borderId="3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0" borderId="37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3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4" fontId="1" fillId="0" borderId="5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workbookViewId="0">
      <pane xSplit="3" ySplit="5" topLeftCell="D66" activePane="bottomRight" state="frozen"/>
      <selection pane="topRight" activeCell="D1" sqref="D1"/>
      <selection pane="bottomLeft" activeCell="A6" sqref="A6"/>
      <selection pane="bottomRight" activeCell="F86" sqref="F86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710937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1.855468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2" width="9.140625" style="1"/>
    <col min="23" max="23" width="9.140625" style="1" customWidth="1"/>
    <col min="24" max="25" width="9.140625" style="1"/>
  </cols>
  <sheetData>
    <row r="1" spans="1:25" ht="39.75" customHeight="1" x14ac:dyDescent="0.2">
      <c r="A1" s="153" t="s">
        <v>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25" ht="13.5" thickBot="1" x14ac:dyDescent="0.25">
      <c r="S2" s="18"/>
    </row>
    <row r="3" spans="1:25" s="8" customFormat="1" ht="23.25" customHeight="1" x14ac:dyDescent="0.2">
      <c r="A3" s="154" t="s">
        <v>2</v>
      </c>
      <c r="B3" s="156" t="s">
        <v>3</v>
      </c>
      <c r="C3" s="157"/>
      <c r="D3" s="158" t="s">
        <v>4</v>
      </c>
      <c r="E3" s="159"/>
      <c r="F3" s="159"/>
      <c r="G3" s="159"/>
      <c r="H3" s="159"/>
      <c r="I3" s="160"/>
      <c r="J3" s="56"/>
      <c r="K3" s="159" t="s">
        <v>0</v>
      </c>
      <c r="L3" s="159"/>
      <c r="M3" s="159"/>
      <c r="N3" s="159"/>
      <c r="O3" s="159"/>
      <c r="P3" s="161"/>
      <c r="Q3" s="162"/>
      <c r="R3" s="160"/>
      <c r="S3" s="157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155"/>
      <c r="B4" s="165" t="s">
        <v>6</v>
      </c>
      <c r="C4" s="167" t="s">
        <v>8</v>
      </c>
      <c r="D4" s="165" t="s">
        <v>1</v>
      </c>
      <c r="E4" s="171" t="s">
        <v>9</v>
      </c>
      <c r="F4" s="169" t="s">
        <v>12</v>
      </c>
      <c r="G4" s="185"/>
      <c r="H4" s="171" t="s">
        <v>7</v>
      </c>
      <c r="I4" s="58"/>
      <c r="J4" s="14"/>
      <c r="K4" s="186" t="s">
        <v>1</v>
      </c>
      <c r="L4" s="171" t="s">
        <v>9</v>
      </c>
      <c r="M4" s="171" t="s">
        <v>12</v>
      </c>
      <c r="N4" s="171"/>
      <c r="O4" s="169" t="s">
        <v>16</v>
      </c>
      <c r="P4" s="60"/>
      <c r="Q4" s="171" t="s">
        <v>15</v>
      </c>
      <c r="R4" s="176" t="s">
        <v>14</v>
      </c>
      <c r="S4" s="163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155"/>
      <c r="B5" s="166"/>
      <c r="C5" s="168"/>
      <c r="D5" s="166"/>
      <c r="E5" s="172"/>
      <c r="F5" s="57" t="s">
        <v>10</v>
      </c>
      <c r="G5" s="19" t="s">
        <v>11</v>
      </c>
      <c r="H5" s="172"/>
      <c r="I5" s="59" t="s">
        <v>18</v>
      </c>
      <c r="J5" s="26" t="s">
        <v>19</v>
      </c>
      <c r="K5" s="187"/>
      <c r="L5" s="172"/>
      <c r="M5" s="57" t="s">
        <v>10</v>
      </c>
      <c r="N5" s="19" t="s">
        <v>11</v>
      </c>
      <c r="O5" s="170"/>
      <c r="P5" s="25" t="s">
        <v>5</v>
      </c>
      <c r="Q5" s="172"/>
      <c r="R5" s="177"/>
      <c r="S5" s="164"/>
      <c r="T5" s="9"/>
      <c r="U5" s="9"/>
      <c r="V5" s="9"/>
      <c r="W5" s="9"/>
      <c r="X5" s="9"/>
      <c r="Y5" s="9"/>
    </row>
    <row r="6" spans="1:25" ht="16.5" customHeight="1" x14ac:dyDescent="0.2">
      <c r="A6" s="178" t="s">
        <v>17</v>
      </c>
      <c r="B6" s="181">
        <v>2</v>
      </c>
      <c r="C6" s="184">
        <f>H6+H7+H8+H9+H10+H11</f>
        <v>5.0199999999999996</v>
      </c>
      <c r="D6" s="66"/>
      <c r="E6" s="55"/>
      <c r="F6" s="67"/>
      <c r="G6" s="13"/>
      <c r="H6" s="62"/>
      <c r="I6" s="53"/>
      <c r="J6" s="65">
        <v>45306</v>
      </c>
      <c r="K6" s="61">
        <v>85</v>
      </c>
      <c r="L6" s="11">
        <v>45198</v>
      </c>
      <c r="M6" s="34" t="s">
        <v>22</v>
      </c>
      <c r="N6" s="52">
        <v>8</v>
      </c>
      <c r="O6" s="17">
        <v>5</v>
      </c>
      <c r="P6" s="63">
        <v>21280</v>
      </c>
      <c r="Q6" s="64">
        <v>1</v>
      </c>
      <c r="R6" s="24">
        <v>45306</v>
      </c>
      <c r="S6" s="173"/>
    </row>
    <row r="7" spans="1:25" ht="16.5" customHeight="1" x14ac:dyDescent="0.2">
      <c r="A7" s="179"/>
      <c r="B7" s="182"/>
      <c r="C7" s="174"/>
      <c r="D7" s="16"/>
      <c r="E7" s="11"/>
      <c r="F7" s="34"/>
      <c r="G7" s="17"/>
      <c r="H7" s="17"/>
      <c r="I7" s="47"/>
      <c r="J7" s="43">
        <v>45307</v>
      </c>
      <c r="K7" s="42">
        <v>104</v>
      </c>
      <c r="L7" s="11">
        <v>45285</v>
      </c>
      <c r="M7" s="34" t="s">
        <v>20</v>
      </c>
      <c r="N7" s="38">
        <v>18</v>
      </c>
      <c r="O7" s="41">
        <v>5</v>
      </c>
      <c r="P7" s="54">
        <v>21280</v>
      </c>
      <c r="Q7" s="45">
        <v>2</v>
      </c>
      <c r="R7" s="23">
        <v>45307</v>
      </c>
      <c r="S7" s="174"/>
    </row>
    <row r="8" spans="1:25" ht="16.5" customHeight="1" x14ac:dyDescent="0.2">
      <c r="A8" s="179"/>
      <c r="B8" s="182"/>
      <c r="C8" s="174"/>
      <c r="D8" s="16"/>
      <c r="E8" s="11"/>
      <c r="F8" s="34"/>
      <c r="G8" s="38"/>
      <c r="H8" s="17"/>
      <c r="I8" s="46"/>
      <c r="J8" s="43">
        <v>45310</v>
      </c>
      <c r="K8" s="42">
        <v>105</v>
      </c>
      <c r="L8" s="11">
        <v>45285</v>
      </c>
      <c r="M8" s="34" t="s">
        <v>20</v>
      </c>
      <c r="N8" s="38">
        <v>6</v>
      </c>
      <c r="O8" s="51">
        <v>2.8</v>
      </c>
      <c r="P8" s="49">
        <v>65698.039999999994</v>
      </c>
      <c r="Q8" s="45">
        <v>3</v>
      </c>
      <c r="R8" s="23">
        <v>45310</v>
      </c>
      <c r="S8" s="174"/>
    </row>
    <row r="9" spans="1:25" ht="16.5" customHeight="1" x14ac:dyDescent="0.2">
      <c r="A9" s="179"/>
      <c r="B9" s="182"/>
      <c r="C9" s="174"/>
      <c r="D9" s="21"/>
      <c r="E9" s="15"/>
      <c r="F9" s="20"/>
      <c r="G9" s="12"/>
      <c r="H9" s="27"/>
      <c r="I9" s="46"/>
      <c r="J9" s="43">
        <v>45321</v>
      </c>
      <c r="K9" s="42">
        <v>87</v>
      </c>
      <c r="L9" s="15">
        <v>45201</v>
      </c>
      <c r="M9" s="34" t="s">
        <v>20</v>
      </c>
      <c r="N9" s="38">
        <v>18</v>
      </c>
      <c r="O9" s="17">
        <v>5</v>
      </c>
      <c r="P9" s="49">
        <v>21280</v>
      </c>
      <c r="Q9" s="35">
        <v>4</v>
      </c>
      <c r="R9" s="23">
        <v>45321</v>
      </c>
      <c r="S9" s="174"/>
    </row>
    <row r="10" spans="1:25" ht="16.5" customHeight="1" x14ac:dyDescent="0.2">
      <c r="A10" s="179"/>
      <c r="B10" s="182"/>
      <c r="C10" s="174"/>
      <c r="D10" s="21">
        <v>1</v>
      </c>
      <c r="E10" s="15">
        <v>45310</v>
      </c>
      <c r="F10" s="20" t="s">
        <v>21</v>
      </c>
      <c r="G10" s="12">
        <v>3</v>
      </c>
      <c r="H10" s="44">
        <v>0.02</v>
      </c>
      <c r="I10" s="46">
        <v>66462.850000000006</v>
      </c>
      <c r="J10" s="22">
        <v>45336</v>
      </c>
      <c r="K10" s="76">
        <v>1</v>
      </c>
      <c r="L10" s="15">
        <v>45310</v>
      </c>
      <c r="M10" s="20" t="s">
        <v>21</v>
      </c>
      <c r="N10" s="12">
        <v>3</v>
      </c>
      <c r="O10" s="44">
        <v>0.02</v>
      </c>
      <c r="P10" s="49">
        <v>66462.850000000006</v>
      </c>
      <c r="Q10" s="28">
        <v>9</v>
      </c>
      <c r="R10" s="23">
        <v>45336</v>
      </c>
      <c r="S10" s="174"/>
    </row>
    <row r="11" spans="1:25" ht="16.5" customHeight="1" thickBot="1" x14ac:dyDescent="0.25">
      <c r="A11" s="180"/>
      <c r="B11" s="183"/>
      <c r="C11" s="175"/>
      <c r="D11" s="39">
        <v>2</v>
      </c>
      <c r="E11" s="30">
        <v>45322</v>
      </c>
      <c r="F11" s="33" t="s">
        <v>20</v>
      </c>
      <c r="G11" s="36">
        <v>7</v>
      </c>
      <c r="H11" s="31">
        <v>5</v>
      </c>
      <c r="I11" s="48">
        <v>27851.7</v>
      </c>
      <c r="J11" s="29">
        <v>45328</v>
      </c>
      <c r="K11" s="40">
        <v>2</v>
      </c>
      <c r="L11" s="30">
        <v>45322</v>
      </c>
      <c r="M11" s="33" t="s">
        <v>20</v>
      </c>
      <c r="N11" s="36">
        <v>7</v>
      </c>
      <c r="O11" s="31">
        <v>5</v>
      </c>
      <c r="P11" s="50">
        <v>27851.7</v>
      </c>
      <c r="Q11" s="32">
        <v>5</v>
      </c>
      <c r="R11" s="68">
        <v>45328</v>
      </c>
      <c r="S11" s="175"/>
    </row>
    <row r="12" spans="1:25" ht="16.5" customHeight="1" x14ac:dyDescent="0.2">
      <c r="A12" s="178" t="s">
        <v>24</v>
      </c>
      <c r="B12" s="181">
        <v>4</v>
      </c>
      <c r="C12" s="188">
        <f>H12+H13+H14+H15+H16+H17+H18+H19</f>
        <v>39</v>
      </c>
      <c r="D12" s="66"/>
      <c r="E12" s="55"/>
      <c r="F12" s="67"/>
      <c r="G12" s="13"/>
      <c r="H12" s="62"/>
      <c r="I12" s="53"/>
      <c r="J12" s="77">
        <v>45330</v>
      </c>
      <c r="K12" s="76">
        <v>107</v>
      </c>
      <c r="L12" s="15">
        <v>45287</v>
      </c>
      <c r="M12" s="34" t="s">
        <v>21</v>
      </c>
      <c r="N12" s="38">
        <v>2</v>
      </c>
      <c r="O12" s="27">
        <v>10</v>
      </c>
      <c r="P12" s="78">
        <v>65698.039999999994</v>
      </c>
      <c r="Q12" s="35">
        <v>6</v>
      </c>
      <c r="R12" s="24">
        <v>45330</v>
      </c>
      <c r="S12" s="173"/>
    </row>
    <row r="13" spans="1:25" ht="16.5" customHeight="1" x14ac:dyDescent="0.2">
      <c r="A13" s="179"/>
      <c r="B13" s="182"/>
      <c r="C13" s="189"/>
      <c r="D13" s="16"/>
      <c r="E13" s="11"/>
      <c r="F13" s="34"/>
      <c r="G13" s="17"/>
      <c r="H13" s="17"/>
      <c r="I13" s="47"/>
      <c r="J13" s="22">
        <v>45335</v>
      </c>
      <c r="K13" s="76">
        <v>93</v>
      </c>
      <c r="L13" s="15">
        <v>45212</v>
      </c>
      <c r="M13" s="34" t="s">
        <v>21</v>
      </c>
      <c r="N13" s="38">
        <v>2</v>
      </c>
      <c r="O13" s="27">
        <v>15</v>
      </c>
      <c r="P13" s="49">
        <v>179352.43</v>
      </c>
      <c r="Q13" s="28">
        <v>7</v>
      </c>
      <c r="R13" s="23">
        <v>45335</v>
      </c>
      <c r="S13" s="174"/>
    </row>
    <row r="14" spans="1:25" ht="16.5" customHeight="1" x14ac:dyDescent="0.2">
      <c r="A14" s="179"/>
      <c r="B14" s="182"/>
      <c r="C14" s="189"/>
      <c r="D14" s="16"/>
      <c r="E14" s="11"/>
      <c r="F14" s="34"/>
      <c r="G14" s="38"/>
      <c r="H14" s="17"/>
      <c r="I14" s="46"/>
      <c r="J14" s="22">
        <v>45335</v>
      </c>
      <c r="K14" s="76">
        <v>96</v>
      </c>
      <c r="L14" s="15">
        <v>45217</v>
      </c>
      <c r="M14" s="34" t="s">
        <v>21</v>
      </c>
      <c r="N14" s="38">
        <v>2</v>
      </c>
      <c r="O14" s="27">
        <v>15</v>
      </c>
      <c r="P14" s="49">
        <v>325479.5</v>
      </c>
      <c r="Q14" s="28">
        <v>8</v>
      </c>
      <c r="R14" s="23">
        <v>45335</v>
      </c>
      <c r="S14" s="174"/>
    </row>
    <row r="15" spans="1:25" ht="16.5" customHeight="1" x14ac:dyDescent="0.2">
      <c r="A15" s="179"/>
      <c r="B15" s="182"/>
      <c r="C15" s="189"/>
      <c r="D15" s="21"/>
      <c r="E15" s="15"/>
      <c r="F15" s="20"/>
      <c r="G15" s="12"/>
      <c r="H15" s="27"/>
      <c r="I15" s="46"/>
      <c r="J15" s="22">
        <v>45341</v>
      </c>
      <c r="K15" s="76">
        <v>106</v>
      </c>
      <c r="L15" s="11">
        <v>45286</v>
      </c>
      <c r="M15" s="34" t="s">
        <v>22</v>
      </c>
      <c r="N15" s="38">
        <v>10</v>
      </c>
      <c r="O15" s="27">
        <v>50</v>
      </c>
      <c r="P15" s="49">
        <v>721831.09</v>
      </c>
      <c r="Q15" s="35">
        <v>10</v>
      </c>
      <c r="R15" s="23">
        <v>45341</v>
      </c>
      <c r="S15" s="174"/>
    </row>
    <row r="16" spans="1:25" ht="16.5" customHeight="1" x14ac:dyDescent="0.2">
      <c r="A16" s="179"/>
      <c r="B16" s="182"/>
      <c r="C16" s="189"/>
      <c r="D16" s="21">
        <v>3</v>
      </c>
      <c r="E16" s="15">
        <v>45330</v>
      </c>
      <c r="F16" s="34" t="s">
        <v>20</v>
      </c>
      <c r="G16" s="12">
        <v>18</v>
      </c>
      <c r="H16" s="27">
        <v>3</v>
      </c>
      <c r="I16" s="46">
        <v>16711.22</v>
      </c>
      <c r="J16" s="22">
        <v>45341</v>
      </c>
      <c r="K16" s="76">
        <v>3</v>
      </c>
      <c r="L16" s="15">
        <v>45330</v>
      </c>
      <c r="M16" s="34" t="s">
        <v>20</v>
      </c>
      <c r="N16" s="12">
        <v>18</v>
      </c>
      <c r="O16" s="27">
        <v>3</v>
      </c>
      <c r="P16" s="54">
        <v>16711.22</v>
      </c>
      <c r="Q16" s="45">
        <v>11</v>
      </c>
      <c r="R16" s="23">
        <v>45341</v>
      </c>
      <c r="S16" s="174"/>
    </row>
    <row r="17" spans="1:19" ht="16.5" customHeight="1" x14ac:dyDescent="0.2">
      <c r="A17" s="179"/>
      <c r="B17" s="182"/>
      <c r="C17" s="189"/>
      <c r="D17" s="70">
        <v>4</v>
      </c>
      <c r="E17" s="15">
        <v>45330</v>
      </c>
      <c r="F17" s="34" t="s">
        <v>22</v>
      </c>
      <c r="G17" s="38">
        <v>8</v>
      </c>
      <c r="H17" s="17">
        <v>1</v>
      </c>
      <c r="I17" s="74">
        <v>5570.34</v>
      </c>
      <c r="J17" s="22">
        <v>45365</v>
      </c>
      <c r="K17" s="37">
        <v>4</v>
      </c>
      <c r="L17" s="15">
        <v>45330</v>
      </c>
      <c r="M17" s="34" t="s">
        <v>22</v>
      </c>
      <c r="N17" s="38">
        <v>8</v>
      </c>
      <c r="O17" s="17">
        <v>1</v>
      </c>
      <c r="P17" s="49">
        <v>5570.34</v>
      </c>
      <c r="Q17" s="89">
        <v>16</v>
      </c>
      <c r="R17" s="88">
        <v>45365</v>
      </c>
      <c r="S17" s="174"/>
    </row>
    <row r="18" spans="1:19" ht="16.5" customHeight="1" x14ac:dyDescent="0.2">
      <c r="A18" s="179"/>
      <c r="B18" s="182"/>
      <c r="C18" s="189"/>
      <c r="D18" s="16">
        <v>5</v>
      </c>
      <c r="E18" s="71">
        <v>45331</v>
      </c>
      <c r="F18" s="34" t="s">
        <v>21</v>
      </c>
      <c r="G18" s="72">
        <v>11</v>
      </c>
      <c r="H18" s="41">
        <v>15</v>
      </c>
      <c r="I18" s="69">
        <v>16711.05</v>
      </c>
      <c r="J18" s="22">
        <v>45364</v>
      </c>
      <c r="K18" s="75">
        <v>5</v>
      </c>
      <c r="L18" s="71">
        <v>45331</v>
      </c>
      <c r="M18" s="34" t="s">
        <v>21</v>
      </c>
      <c r="N18" s="72">
        <v>11</v>
      </c>
      <c r="O18" s="41">
        <v>15</v>
      </c>
      <c r="P18" s="87">
        <v>16711.05</v>
      </c>
      <c r="Q18" s="45">
        <v>15</v>
      </c>
      <c r="R18" s="88">
        <v>45364</v>
      </c>
      <c r="S18" s="174"/>
    </row>
    <row r="19" spans="1:19" ht="16.5" customHeight="1" thickBot="1" x14ac:dyDescent="0.25">
      <c r="A19" s="180"/>
      <c r="B19" s="183"/>
      <c r="C19" s="190"/>
      <c r="D19" s="39">
        <v>6</v>
      </c>
      <c r="E19" s="30">
        <v>45337</v>
      </c>
      <c r="F19" s="73" t="s">
        <v>25</v>
      </c>
      <c r="G19" s="36">
        <v>8</v>
      </c>
      <c r="H19" s="31">
        <v>20</v>
      </c>
      <c r="I19" s="48">
        <v>80757.48</v>
      </c>
      <c r="J19" s="29">
        <v>45343</v>
      </c>
      <c r="K19" s="40">
        <v>6</v>
      </c>
      <c r="L19" s="30">
        <v>45337</v>
      </c>
      <c r="M19" s="73" t="s">
        <v>25</v>
      </c>
      <c r="N19" s="36">
        <v>8</v>
      </c>
      <c r="O19" s="31">
        <v>20</v>
      </c>
      <c r="P19" s="50">
        <v>80757.48</v>
      </c>
      <c r="Q19" s="32">
        <v>12</v>
      </c>
      <c r="R19" s="68">
        <v>45343</v>
      </c>
      <c r="S19" s="175"/>
    </row>
    <row r="20" spans="1:19" ht="16.5" customHeight="1" x14ac:dyDescent="0.2">
      <c r="A20" s="191" t="s">
        <v>26</v>
      </c>
      <c r="B20" s="193">
        <v>0</v>
      </c>
      <c r="C20" s="189">
        <f>H20+H21</f>
        <v>0</v>
      </c>
      <c r="D20" s="79"/>
      <c r="E20" s="55"/>
      <c r="F20" s="67"/>
      <c r="G20" s="13"/>
      <c r="H20" s="62"/>
      <c r="I20" s="53"/>
      <c r="J20" s="77">
        <v>45355</v>
      </c>
      <c r="K20" s="79">
        <v>108</v>
      </c>
      <c r="L20" s="55">
        <v>45288</v>
      </c>
      <c r="M20" s="67" t="s">
        <v>20</v>
      </c>
      <c r="N20" s="13">
        <v>7</v>
      </c>
      <c r="O20" s="80">
        <v>15</v>
      </c>
      <c r="P20" s="63">
        <v>15960</v>
      </c>
      <c r="Q20" s="81">
        <v>13</v>
      </c>
      <c r="R20" s="24">
        <v>45355</v>
      </c>
      <c r="S20" s="173"/>
    </row>
    <row r="21" spans="1:19" ht="16.5" customHeight="1" thickBot="1" x14ac:dyDescent="0.25">
      <c r="A21" s="192"/>
      <c r="B21" s="183"/>
      <c r="C21" s="190"/>
      <c r="D21" s="40"/>
      <c r="E21" s="30"/>
      <c r="F21" s="33"/>
      <c r="G21" s="31"/>
      <c r="H21" s="31"/>
      <c r="I21" s="83"/>
      <c r="J21" s="84">
        <v>45358</v>
      </c>
      <c r="K21" s="82">
        <v>100</v>
      </c>
      <c r="L21" s="71">
        <v>45239</v>
      </c>
      <c r="M21" s="33" t="s">
        <v>20</v>
      </c>
      <c r="N21" s="36">
        <v>18</v>
      </c>
      <c r="O21" s="31">
        <v>18</v>
      </c>
      <c r="P21" s="50">
        <v>91873.68</v>
      </c>
      <c r="Q21" s="85">
        <v>14</v>
      </c>
      <c r="R21" s="86">
        <v>45358</v>
      </c>
      <c r="S21" s="174"/>
    </row>
    <row r="22" spans="1:19" ht="16.5" customHeight="1" x14ac:dyDescent="0.2">
      <c r="A22" s="191" t="s">
        <v>27</v>
      </c>
      <c r="B22" s="193">
        <v>5</v>
      </c>
      <c r="C22" s="189">
        <f>H22+H23+H24+H25+H26</f>
        <v>20</v>
      </c>
      <c r="D22" s="79">
        <v>7</v>
      </c>
      <c r="E22" s="55">
        <v>45387</v>
      </c>
      <c r="F22" s="34" t="s">
        <v>22</v>
      </c>
      <c r="G22" s="13">
        <v>8</v>
      </c>
      <c r="H22" s="96">
        <v>2</v>
      </c>
      <c r="I22" s="53">
        <v>11140.68</v>
      </c>
      <c r="J22" s="77">
        <v>45390</v>
      </c>
      <c r="K22" s="79">
        <v>7</v>
      </c>
      <c r="L22" s="55">
        <v>45387</v>
      </c>
      <c r="M22" s="34" t="s">
        <v>22</v>
      </c>
      <c r="N22" s="13">
        <v>8</v>
      </c>
      <c r="O22" s="62">
        <v>2</v>
      </c>
      <c r="P22" s="78">
        <v>11140.68</v>
      </c>
      <c r="Q22" s="93">
        <v>17</v>
      </c>
      <c r="R22" s="95">
        <v>45390</v>
      </c>
      <c r="S22" s="173"/>
    </row>
    <row r="23" spans="1:19" ht="16.5" customHeight="1" x14ac:dyDescent="0.2">
      <c r="A23" s="194"/>
      <c r="B23" s="182"/>
      <c r="C23" s="189"/>
      <c r="D23" s="16">
        <v>8</v>
      </c>
      <c r="E23" s="15">
        <v>45387</v>
      </c>
      <c r="F23" s="34" t="s">
        <v>20</v>
      </c>
      <c r="G23" s="38">
        <v>18</v>
      </c>
      <c r="H23" s="17">
        <v>5</v>
      </c>
      <c r="I23" s="47">
        <v>27851.7</v>
      </c>
      <c r="J23" s="88">
        <v>45394</v>
      </c>
      <c r="K23" s="75">
        <v>8</v>
      </c>
      <c r="L23" s="15">
        <v>45387</v>
      </c>
      <c r="M23" s="34" t="s">
        <v>20</v>
      </c>
      <c r="N23" s="38">
        <v>18</v>
      </c>
      <c r="O23" s="90">
        <v>5</v>
      </c>
      <c r="P23" s="49">
        <v>27851.7</v>
      </c>
      <c r="Q23" s="94">
        <v>18</v>
      </c>
      <c r="R23" s="92">
        <v>45394</v>
      </c>
      <c r="S23" s="174"/>
    </row>
    <row r="24" spans="1:19" ht="16.5" customHeight="1" x14ac:dyDescent="0.2">
      <c r="A24" s="194"/>
      <c r="B24" s="182"/>
      <c r="C24" s="189"/>
      <c r="D24" s="37">
        <v>9</v>
      </c>
      <c r="E24" s="71">
        <v>45392</v>
      </c>
      <c r="F24" s="34" t="s">
        <v>20</v>
      </c>
      <c r="G24" s="72">
        <v>18</v>
      </c>
      <c r="H24" s="41">
        <v>5</v>
      </c>
      <c r="I24" s="69">
        <v>27851.7</v>
      </c>
      <c r="J24" s="91">
        <v>45419</v>
      </c>
      <c r="K24" s="37">
        <v>9</v>
      </c>
      <c r="L24" s="71">
        <v>45392</v>
      </c>
      <c r="M24" s="34" t="s">
        <v>20</v>
      </c>
      <c r="N24" s="72">
        <v>18</v>
      </c>
      <c r="O24" s="41">
        <v>5</v>
      </c>
      <c r="P24" s="104">
        <v>27851.7</v>
      </c>
      <c r="Q24" s="28">
        <v>19</v>
      </c>
      <c r="R24" s="91">
        <v>45419</v>
      </c>
      <c r="S24" s="174"/>
    </row>
    <row r="25" spans="1:19" ht="16.5" customHeight="1" x14ac:dyDescent="0.2">
      <c r="A25" s="194"/>
      <c r="B25" s="182"/>
      <c r="C25" s="189"/>
      <c r="D25" s="16">
        <v>10</v>
      </c>
      <c r="E25" s="11">
        <v>45408</v>
      </c>
      <c r="F25" s="34" t="s">
        <v>22</v>
      </c>
      <c r="G25" s="17">
        <v>9</v>
      </c>
      <c r="H25" s="17">
        <v>5</v>
      </c>
      <c r="I25" s="47">
        <v>5570.35</v>
      </c>
      <c r="J25" s="105">
        <v>45420</v>
      </c>
      <c r="K25" s="42">
        <v>10</v>
      </c>
      <c r="L25" s="11">
        <v>45408</v>
      </c>
      <c r="M25" s="34" t="s">
        <v>22</v>
      </c>
      <c r="N25" s="17">
        <v>9</v>
      </c>
      <c r="O25" s="17">
        <v>5</v>
      </c>
      <c r="P25" s="49">
        <v>5570.35</v>
      </c>
      <c r="Q25" s="35">
        <v>21</v>
      </c>
      <c r="R25" s="98">
        <v>45420</v>
      </c>
      <c r="S25" s="174"/>
    </row>
    <row r="26" spans="1:19" ht="16.5" customHeight="1" thickBot="1" x14ac:dyDescent="0.25">
      <c r="A26" s="192"/>
      <c r="B26" s="183"/>
      <c r="C26" s="190"/>
      <c r="D26" s="99">
        <v>11</v>
      </c>
      <c r="E26" s="100">
        <v>45411</v>
      </c>
      <c r="F26" s="33" t="s">
        <v>20</v>
      </c>
      <c r="G26" s="101">
        <v>18</v>
      </c>
      <c r="H26" s="101">
        <v>3</v>
      </c>
      <c r="I26" s="102">
        <v>16711.02</v>
      </c>
      <c r="J26" s="29">
        <v>45419</v>
      </c>
      <c r="K26" s="40">
        <v>11</v>
      </c>
      <c r="L26" s="30">
        <v>45411</v>
      </c>
      <c r="M26" s="97" t="s">
        <v>20</v>
      </c>
      <c r="N26" s="31">
        <v>18</v>
      </c>
      <c r="O26" s="31">
        <v>3</v>
      </c>
      <c r="P26" s="103">
        <v>16711.02</v>
      </c>
      <c r="Q26" s="85">
        <v>20</v>
      </c>
      <c r="R26" s="86">
        <v>45419</v>
      </c>
      <c r="S26" s="175"/>
    </row>
    <row r="27" spans="1:19" ht="16.5" customHeight="1" x14ac:dyDescent="0.2">
      <c r="A27" s="194" t="s">
        <v>28</v>
      </c>
      <c r="B27" s="182">
        <v>5</v>
      </c>
      <c r="C27" s="189">
        <f>H27+H28+H29+H30+H31</f>
        <v>26</v>
      </c>
      <c r="D27" s="79">
        <v>12</v>
      </c>
      <c r="E27" s="55">
        <v>45419</v>
      </c>
      <c r="F27" s="20" t="s">
        <v>20</v>
      </c>
      <c r="G27" s="13">
        <v>18</v>
      </c>
      <c r="H27" s="80">
        <v>5</v>
      </c>
      <c r="I27" s="53">
        <v>66462.850000000006</v>
      </c>
      <c r="J27" s="77">
        <v>45425</v>
      </c>
      <c r="K27" s="79">
        <v>12</v>
      </c>
      <c r="L27" s="55">
        <v>45419</v>
      </c>
      <c r="M27" s="67" t="s">
        <v>20</v>
      </c>
      <c r="N27" s="13">
        <v>18</v>
      </c>
      <c r="O27" s="80">
        <v>5</v>
      </c>
      <c r="P27" s="63">
        <v>66462.850000000006</v>
      </c>
      <c r="Q27" s="81">
        <v>22</v>
      </c>
      <c r="R27" s="95">
        <v>45425</v>
      </c>
      <c r="S27" s="174"/>
    </row>
    <row r="28" spans="1:19" ht="16.5" customHeight="1" x14ac:dyDescent="0.2">
      <c r="A28" s="194"/>
      <c r="B28" s="182"/>
      <c r="C28" s="189"/>
      <c r="D28" s="16">
        <v>13</v>
      </c>
      <c r="E28" s="15">
        <v>45427</v>
      </c>
      <c r="F28" s="34" t="s">
        <v>20</v>
      </c>
      <c r="G28" s="38">
        <v>6</v>
      </c>
      <c r="H28" s="17">
        <v>5</v>
      </c>
      <c r="I28" s="47">
        <v>5570.35</v>
      </c>
      <c r="J28" s="22">
        <v>45450</v>
      </c>
      <c r="K28" s="75">
        <v>13</v>
      </c>
      <c r="L28" s="15">
        <v>45427</v>
      </c>
      <c r="M28" s="34" t="s">
        <v>20</v>
      </c>
      <c r="N28" s="38">
        <v>6</v>
      </c>
      <c r="O28" s="17">
        <v>5</v>
      </c>
      <c r="P28" s="49">
        <v>5570.35</v>
      </c>
      <c r="Q28" s="28">
        <v>24</v>
      </c>
      <c r="R28" s="92">
        <v>45450</v>
      </c>
      <c r="S28" s="174"/>
    </row>
    <row r="29" spans="1:19" ht="16.5" customHeight="1" x14ac:dyDescent="0.2">
      <c r="A29" s="194"/>
      <c r="B29" s="182"/>
      <c r="C29" s="189"/>
      <c r="D29" s="16">
        <v>14</v>
      </c>
      <c r="E29" s="15">
        <v>45427</v>
      </c>
      <c r="F29" s="34" t="s">
        <v>20</v>
      </c>
      <c r="G29" s="52">
        <v>18</v>
      </c>
      <c r="H29" s="107">
        <v>5</v>
      </c>
      <c r="I29" s="47">
        <v>27851.7</v>
      </c>
      <c r="J29" s="123">
        <v>45450</v>
      </c>
      <c r="K29" s="75">
        <v>14</v>
      </c>
      <c r="L29" s="15">
        <v>45427</v>
      </c>
      <c r="M29" s="34" t="s">
        <v>20</v>
      </c>
      <c r="N29" s="52">
        <v>18</v>
      </c>
      <c r="O29" s="107">
        <v>5</v>
      </c>
      <c r="P29" s="49">
        <v>27851.7</v>
      </c>
      <c r="Q29" s="124">
        <v>23</v>
      </c>
      <c r="R29" s="23">
        <v>45450</v>
      </c>
      <c r="S29" s="174"/>
    </row>
    <row r="30" spans="1:19" ht="16.5" customHeight="1" x14ac:dyDescent="0.2">
      <c r="A30" s="194"/>
      <c r="B30" s="182"/>
      <c r="C30" s="189"/>
      <c r="D30" s="16">
        <v>15</v>
      </c>
      <c r="E30" s="71">
        <v>45435</v>
      </c>
      <c r="F30" s="34" t="s">
        <v>20</v>
      </c>
      <c r="G30" s="52">
        <v>18</v>
      </c>
      <c r="H30" s="107">
        <v>5</v>
      </c>
      <c r="I30" s="47">
        <v>27851.7</v>
      </c>
      <c r="J30" s="22">
        <v>45450</v>
      </c>
      <c r="K30" s="75">
        <v>15</v>
      </c>
      <c r="L30" s="71">
        <v>45435</v>
      </c>
      <c r="M30" s="34" t="s">
        <v>20</v>
      </c>
      <c r="N30" s="52">
        <v>18</v>
      </c>
      <c r="O30" s="107">
        <v>5</v>
      </c>
      <c r="P30" s="49">
        <v>27851.7</v>
      </c>
      <c r="Q30" s="124">
        <v>25</v>
      </c>
      <c r="R30" s="23">
        <v>45450</v>
      </c>
      <c r="S30" s="174"/>
    </row>
    <row r="31" spans="1:19" ht="16.5" customHeight="1" thickBot="1" x14ac:dyDescent="0.25">
      <c r="A31" s="192"/>
      <c r="B31" s="183"/>
      <c r="C31" s="190"/>
      <c r="D31" s="99">
        <v>16</v>
      </c>
      <c r="E31" s="30">
        <v>45443</v>
      </c>
      <c r="F31" s="33" t="s">
        <v>21</v>
      </c>
      <c r="G31" s="36">
        <v>3</v>
      </c>
      <c r="H31" s="31">
        <v>6</v>
      </c>
      <c r="I31" s="69">
        <v>33422.04</v>
      </c>
      <c r="J31" s="29">
        <v>45470</v>
      </c>
      <c r="K31" s="99">
        <v>16</v>
      </c>
      <c r="L31" s="30">
        <v>45443</v>
      </c>
      <c r="M31" s="33" t="s">
        <v>21</v>
      </c>
      <c r="N31" s="36">
        <v>3</v>
      </c>
      <c r="O31" s="31">
        <v>6</v>
      </c>
      <c r="P31" s="125">
        <v>33422.04</v>
      </c>
      <c r="Q31" s="32">
        <v>26</v>
      </c>
      <c r="R31" s="24">
        <v>45470</v>
      </c>
      <c r="S31" s="174"/>
    </row>
    <row r="32" spans="1:19" ht="16.5" customHeight="1" thickBot="1" x14ac:dyDescent="0.25">
      <c r="A32" s="108" t="s">
        <v>29</v>
      </c>
      <c r="B32" s="109">
        <v>1</v>
      </c>
      <c r="C32" s="110">
        <v>5</v>
      </c>
      <c r="D32" s="79">
        <v>17</v>
      </c>
      <c r="E32" s="55">
        <v>45469</v>
      </c>
      <c r="F32" s="117" t="s">
        <v>21</v>
      </c>
      <c r="G32" s="111">
        <v>18</v>
      </c>
      <c r="H32" s="112">
        <v>5</v>
      </c>
      <c r="I32" s="113">
        <v>27851.7</v>
      </c>
      <c r="J32" s="114">
        <v>45471</v>
      </c>
      <c r="K32" s="115">
        <v>17</v>
      </c>
      <c r="L32" s="116">
        <v>45469</v>
      </c>
      <c r="M32" s="117" t="s">
        <v>21</v>
      </c>
      <c r="N32" s="118">
        <v>18</v>
      </c>
      <c r="O32" s="119">
        <v>5</v>
      </c>
      <c r="P32" s="121">
        <v>27851.7</v>
      </c>
      <c r="Q32" s="122">
        <v>27</v>
      </c>
      <c r="R32" s="120">
        <v>45471</v>
      </c>
      <c r="S32" s="106"/>
    </row>
    <row r="33" spans="1:19" ht="16.5" customHeight="1" x14ac:dyDescent="0.2">
      <c r="A33" s="194" t="s">
        <v>30</v>
      </c>
      <c r="B33" s="182">
        <v>9</v>
      </c>
      <c r="C33" s="189">
        <f>H33+H34+H35+H36+H37+H38+H39+H40+H41</f>
        <v>161</v>
      </c>
      <c r="D33" s="79">
        <v>18</v>
      </c>
      <c r="E33" s="55">
        <v>45477</v>
      </c>
      <c r="F33" s="67" t="s">
        <v>20</v>
      </c>
      <c r="G33" s="13">
        <v>18</v>
      </c>
      <c r="H33" s="80">
        <v>7</v>
      </c>
      <c r="I33" s="53">
        <v>38992.379999999997</v>
      </c>
      <c r="J33" s="77">
        <v>45533</v>
      </c>
      <c r="K33" s="79">
        <v>18</v>
      </c>
      <c r="L33" s="55">
        <v>45477</v>
      </c>
      <c r="M33" s="67" t="s">
        <v>20</v>
      </c>
      <c r="N33" s="13">
        <v>18</v>
      </c>
      <c r="O33" s="80">
        <v>7</v>
      </c>
      <c r="P33" s="63">
        <v>38992.379999999997</v>
      </c>
      <c r="Q33" s="126">
        <v>32</v>
      </c>
      <c r="R33" s="95">
        <v>45533</v>
      </c>
      <c r="S33" s="174"/>
    </row>
    <row r="34" spans="1:19" ht="16.5" customHeight="1" x14ac:dyDescent="0.2">
      <c r="A34" s="194"/>
      <c r="B34" s="182"/>
      <c r="C34" s="189"/>
      <c r="D34" s="16">
        <v>19</v>
      </c>
      <c r="E34" s="15">
        <v>45477</v>
      </c>
      <c r="F34" s="34" t="s">
        <v>21</v>
      </c>
      <c r="G34" s="38">
        <v>3</v>
      </c>
      <c r="H34" s="17">
        <v>10</v>
      </c>
      <c r="I34" s="47">
        <v>55703.4</v>
      </c>
      <c r="J34" s="22">
        <v>45485</v>
      </c>
      <c r="K34" s="75">
        <v>19</v>
      </c>
      <c r="L34" s="15">
        <v>45477</v>
      </c>
      <c r="M34" s="34" t="s">
        <v>21</v>
      </c>
      <c r="N34" s="38">
        <v>3</v>
      </c>
      <c r="O34" s="17">
        <v>10</v>
      </c>
      <c r="P34" s="49">
        <v>55703.4</v>
      </c>
      <c r="Q34" s="28">
        <v>28</v>
      </c>
      <c r="R34" s="92">
        <v>45485</v>
      </c>
      <c r="S34" s="174"/>
    </row>
    <row r="35" spans="1:19" ht="16.5" customHeight="1" x14ac:dyDescent="0.2">
      <c r="A35" s="194"/>
      <c r="B35" s="182"/>
      <c r="C35" s="189"/>
      <c r="D35" s="16">
        <v>20</v>
      </c>
      <c r="E35" s="15">
        <v>45478</v>
      </c>
      <c r="F35" s="34" t="s">
        <v>21</v>
      </c>
      <c r="G35" s="38">
        <v>3</v>
      </c>
      <c r="H35" s="107">
        <v>4</v>
      </c>
      <c r="I35" s="47">
        <v>22281.360000000001</v>
      </c>
      <c r="J35" s="22">
        <v>45485</v>
      </c>
      <c r="K35" s="75">
        <v>20</v>
      </c>
      <c r="L35" s="15">
        <v>45478</v>
      </c>
      <c r="M35" s="34" t="s">
        <v>21</v>
      </c>
      <c r="N35" s="38">
        <v>3</v>
      </c>
      <c r="O35" s="107">
        <v>4</v>
      </c>
      <c r="P35" s="49">
        <v>22281.360000000001</v>
      </c>
      <c r="Q35" s="124">
        <v>29</v>
      </c>
      <c r="R35" s="92">
        <v>45485</v>
      </c>
      <c r="S35" s="174"/>
    </row>
    <row r="36" spans="1:19" ht="16.5" customHeight="1" x14ac:dyDescent="0.2">
      <c r="A36" s="194"/>
      <c r="B36" s="182"/>
      <c r="C36" s="189"/>
      <c r="D36" s="16">
        <v>21</v>
      </c>
      <c r="E36" s="11">
        <v>45481</v>
      </c>
      <c r="F36" s="97" t="s">
        <v>21</v>
      </c>
      <c r="G36" s="38">
        <v>3</v>
      </c>
      <c r="H36" s="107">
        <v>100</v>
      </c>
      <c r="I36" s="47">
        <v>8525598.1099999994</v>
      </c>
      <c r="J36" s="22"/>
      <c r="K36" s="75"/>
      <c r="L36" s="11"/>
      <c r="M36" s="34"/>
      <c r="N36" s="52"/>
      <c r="O36" s="107"/>
      <c r="P36" s="49"/>
      <c r="Q36" s="124"/>
      <c r="R36" s="23"/>
      <c r="S36" s="174"/>
    </row>
    <row r="37" spans="1:19" ht="16.5" customHeight="1" x14ac:dyDescent="0.2">
      <c r="A37" s="194"/>
      <c r="B37" s="182"/>
      <c r="C37" s="189"/>
      <c r="D37" s="16">
        <v>22</v>
      </c>
      <c r="E37" s="11">
        <v>45482</v>
      </c>
      <c r="F37" s="34" t="s">
        <v>20</v>
      </c>
      <c r="G37" s="12">
        <v>7</v>
      </c>
      <c r="H37" s="107">
        <v>5</v>
      </c>
      <c r="I37" s="47">
        <v>27851.7</v>
      </c>
      <c r="J37" s="22">
        <v>45504</v>
      </c>
      <c r="K37" s="75">
        <v>22</v>
      </c>
      <c r="L37" s="11">
        <v>45482</v>
      </c>
      <c r="M37" s="34" t="s">
        <v>20</v>
      </c>
      <c r="N37" s="38">
        <v>7</v>
      </c>
      <c r="O37" s="107">
        <v>5</v>
      </c>
      <c r="P37" s="74">
        <v>27851.7</v>
      </c>
      <c r="Q37" s="45">
        <v>30</v>
      </c>
      <c r="R37" s="23">
        <v>45504</v>
      </c>
      <c r="S37" s="174"/>
    </row>
    <row r="38" spans="1:19" ht="16.5" customHeight="1" x14ac:dyDescent="0.2">
      <c r="A38" s="194"/>
      <c r="B38" s="182"/>
      <c r="C38" s="189"/>
      <c r="D38" s="16">
        <v>23</v>
      </c>
      <c r="E38" s="11">
        <v>45483</v>
      </c>
      <c r="F38" s="97" t="s">
        <v>22</v>
      </c>
      <c r="G38" s="38">
        <v>9</v>
      </c>
      <c r="H38" s="107">
        <v>15</v>
      </c>
      <c r="I38" s="47">
        <v>83555.100000000006</v>
      </c>
      <c r="J38" s="123">
        <v>45516</v>
      </c>
      <c r="K38" s="75">
        <v>23</v>
      </c>
      <c r="L38" s="11">
        <v>45483</v>
      </c>
      <c r="M38" s="97" t="s">
        <v>22</v>
      </c>
      <c r="N38" s="38">
        <v>9</v>
      </c>
      <c r="O38" s="107">
        <v>15</v>
      </c>
      <c r="P38" s="49">
        <v>83555.100000000006</v>
      </c>
      <c r="Q38" s="89">
        <v>31</v>
      </c>
      <c r="R38" s="127">
        <v>45516</v>
      </c>
      <c r="S38" s="174"/>
    </row>
    <row r="39" spans="1:19" ht="16.5" customHeight="1" x14ac:dyDescent="0.2">
      <c r="A39" s="194"/>
      <c r="B39" s="182"/>
      <c r="C39" s="189"/>
      <c r="D39" s="16">
        <v>24</v>
      </c>
      <c r="E39" s="11">
        <v>45488</v>
      </c>
      <c r="F39" s="34" t="s">
        <v>20</v>
      </c>
      <c r="G39" s="12">
        <v>18</v>
      </c>
      <c r="H39" s="107">
        <v>5</v>
      </c>
      <c r="I39" s="47">
        <v>27851.7</v>
      </c>
      <c r="J39" s="22">
        <v>45533</v>
      </c>
      <c r="K39" s="75">
        <v>24</v>
      </c>
      <c r="L39" s="11">
        <v>45488</v>
      </c>
      <c r="M39" s="34" t="s">
        <v>20</v>
      </c>
      <c r="N39" s="12">
        <v>18</v>
      </c>
      <c r="O39" s="107">
        <v>5</v>
      </c>
      <c r="P39" s="49">
        <v>27851.7</v>
      </c>
      <c r="Q39" s="45">
        <v>33</v>
      </c>
      <c r="R39" s="127">
        <v>45533</v>
      </c>
      <c r="S39" s="174"/>
    </row>
    <row r="40" spans="1:19" ht="16.5" customHeight="1" x14ac:dyDescent="0.2">
      <c r="A40" s="194"/>
      <c r="B40" s="182"/>
      <c r="C40" s="189"/>
      <c r="D40" s="16">
        <v>25</v>
      </c>
      <c r="E40" s="71">
        <v>45489</v>
      </c>
      <c r="F40" s="34" t="s">
        <v>21</v>
      </c>
      <c r="G40" s="52">
        <v>1</v>
      </c>
      <c r="H40" s="107">
        <v>5</v>
      </c>
      <c r="I40" s="47">
        <v>5570.35</v>
      </c>
      <c r="J40" s="132">
        <v>45611</v>
      </c>
      <c r="K40" s="42">
        <v>25</v>
      </c>
      <c r="L40" s="71">
        <v>45489</v>
      </c>
      <c r="M40" s="34" t="s">
        <v>21</v>
      </c>
      <c r="N40" s="52">
        <v>1</v>
      </c>
      <c r="O40" s="107">
        <v>5</v>
      </c>
      <c r="P40" s="74">
        <v>5570.35</v>
      </c>
      <c r="Q40" s="45">
        <v>54</v>
      </c>
      <c r="R40" s="23">
        <v>45611</v>
      </c>
      <c r="S40" s="174"/>
    </row>
    <row r="41" spans="1:19" ht="16.5" customHeight="1" thickBot="1" x14ac:dyDescent="0.25">
      <c r="A41" s="192"/>
      <c r="B41" s="183"/>
      <c r="C41" s="190"/>
      <c r="D41" s="99">
        <v>26</v>
      </c>
      <c r="E41" s="30">
        <v>45502</v>
      </c>
      <c r="F41" s="33" t="s">
        <v>20</v>
      </c>
      <c r="G41" s="36">
        <v>18</v>
      </c>
      <c r="H41" s="31">
        <v>10</v>
      </c>
      <c r="I41" s="48">
        <v>55703.4</v>
      </c>
      <c r="J41" s="29">
        <v>45544</v>
      </c>
      <c r="K41" s="99">
        <v>26</v>
      </c>
      <c r="L41" s="30">
        <v>45502</v>
      </c>
      <c r="M41" s="33" t="s">
        <v>20</v>
      </c>
      <c r="N41" s="36">
        <v>18</v>
      </c>
      <c r="O41" s="31">
        <v>10</v>
      </c>
      <c r="P41" s="103">
        <v>55703.4</v>
      </c>
      <c r="Q41" s="130">
        <v>35</v>
      </c>
      <c r="R41" s="86">
        <v>45544</v>
      </c>
      <c r="S41" s="175"/>
    </row>
    <row r="42" spans="1:19" ht="16.5" customHeight="1" x14ac:dyDescent="0.2">
      <c r="A42" s="195" t="s">
        <v>31</v>
      </c>
      <c r="B42" s="196">
        <v>3</v>
      </c>
      <c r="C42" s="188">
        <f>H42+H43+H44</f>
        <v>26</v>
      </c>
      <c r="D42" s="79">
        <v>27</v>
      </c>
      <c r="E42" s="55">
        <v>45511</v>
      </c>
      <c r="F42" s="67" t="s">
        <v>20</v>
      </c>
      <c r="G42" s="13">
        <v>16</v>
      </c>
      <c r="H42" s="80">
        <v>10</v>
      </c>
      <c r="I42" s="53">
        <v>55703.4</v>
      </c>
      <c r="J42" s="77">
        <v>45544</v>
      </c>
      <c r="K42" s="79">
        <v>27</v>
      </c>
      <c r="L42" s="55">
        <v>45511</v>
      </c>
      <c r="M42" s="67" t="s">
        <v>20</v>
      </c>
      <c r="N42" s="13">
        <v>16</v>
      </c>
      <c r="O42" s="80">
        <v>10</v>
      </c>
      <c r="P42" s="63">
        <v>55703.4</v>
      </c>
      <c r="Q42" s="81">
        <v>34</v>
      </c>
      <c r="R42" s="131">
        <v>45544</v>
      </c>
      <c r="S42" s="174"/>
    </row>
    <row r="43" spans="1:19" ht="16.5" customHeight="1" x14ac:dyDescent="0.2">
      <c r="A43" s="194"/>
      <c r="B43" s="182"/>
      <c r="C43" s="189"/>
      <c r="D43" s="16">
        <v>28</v>
      </c>
      <c r="E43" s="15">
        <v>45516</v>
      </c>
      <c r="F43" s="34" t="s">
        <v>20</v>
      </c>
      <c r="G43" s="12">
        <v>18</v>
      </c>
      <c r="H43" s="17">
        <v>15</v>
      </c>
      <c r="I43" s="47">
        <v>133360.26999999999</v>
      </c>
      <c r="J43" s="22">
        <v>45586</v>
      </c>
      <c r="K43" s="75">
        <v>28</v>
      </c>
      <c r="L43" s="15">
        <v>45516</v>
      </c>
      <c r="M43" s="34" t="s">
        <v>20</v>
      </c>
      <c r="N43" s="12">
        <v>18</v>
      </c>
      <c r="O43" s="17">
        <v>15</v>
      </c>
      <c r="P43" s="74">
        <v>133360.26999999999</v>
      </c>
      <c r="Q43" s="45">
        <v>41</v>
      </c>
      <c r="R43" s="92">
        <v>45586</v>
      </c>
      <c r="S43" s="174"/>
    </row>
    <row r="44" spans="1:19" ht="16.5" customHeight="1" thickBot="1" x14ac:dyDescent="0.25">
      <c r="A44" s="192"/>
      <c r="B44" s="183"/>
      <c r="C44" s="190"/>
      <c r="D44" s="39">
        <v>29</v>
      </c>
      <c r="E44" s="100">
        <v>45518</v>
      </c>
      <c r="F44" s="33" t="s">
        <v>32</v>
      </c>
      <c r="G44" s="36">
        <v>4</v>
      </c>
      <c r="H44" s="31">
        <v>1</v>
      </c>
      <c r="I44" s="48">
        <v>66462.850000000006</v>
      </c>
      <c r="J44" s="198">
        <v>45616</v>
      </c>
      <c r="K44" s="82">
        <v>29</v>
      </c>
      <c r="L44" s="100">
        <v>45518</v>
      </c>
      <c r="M44" s="33" t="s">
        <v>32</v>
      </c>
      <c r="N44" s="36">
        <v>4</v>
      </c>
      <c r="O44" s="31">
        <v>1</v>
      </c>
      <c r="P44" s="103">
        <v>66462.850000000006</v>
      </c>
      <c r="Q44" s="85">
        <v>55</v>
      </c>
      <c r="R44" s="68">
        <v>45616</v>
      </c>
      <c r="S44" s="175"/>
    </row>
    <row r="45" spans="1:19" ht="16.5" customHeight="1" x14ac:dyDescent="0.2">
      <c r="A45" s="195" t="s">
        <v>33</v>
      </c>
      <c r="B45" s="196">
        <v>11</v>
      </c>
      <c r="C45" s="188">
        <f>H45+H46+H47+H48+H49+H50+H51+H52+H53+H54+H55</f>
        <v>431</v>
      </c>
      <c r="D45" s="79">
        <v>30</v>
      </c>
      <c r="E45" s="55">
        <v>45544</v>
      </c>
      <c r="F45" s="34" t="s">
        <v>20</v>
      </c>
      <c r="G45" s="12">
        <v>7</v>
      </c>
      <c r="H45" s="107">
        <v>5</v>
      </c>
      <c r="I45" s="47">
        <v>27851.7</v>
      </c>
      <c r="J45" s="77">
        <v>45546</v>
      </c>
      <c r="K45" s="79">
        <v>30</v>
      </c>
      <c r="L45" s="55">
        <v>45544</v>
      </c>
      <c r="M45" s="34" t="s">
        <v>20</v>
      </c>
      <c r="N45" s="12">
        <v>7</v>
      </c>
      <c r="O45" s="107">
        <v>5</v>
      </c>
      <c r="P45" s="78">
        <v>27851.7</v>
      </c>
      <c r="Q45" s="93">
        <v>36</v>
      </c>
      <c r="R45" s="134">
        <v>45546</v>
      </c>
      <c r="S45" s="184"/>
    </row>
    <row r="46" spans="1:19" ht="16.5" customHeight="1" x14ac:dyDescent="0.2">
      <c r="A46" s="194"/>
      <c r="B46" s="182"/>
      <c r="C46" s="189"/>
      <c r="D46" s="16">
        <v>31</v>
      </c>
      <c r="E46" s="71">
        <v>45544</v>
      </c>
      <c r="F46" s="34" t="s">
        <v>21</v>
      </c>
      <c r="G46" s="12">
        <v>2</v>
      </c>
      <c r="H46" s="17">
        <v>5</v>
      </c>
      <c r="I46" s="47">
        <v>27851.7</v>
      </c>
      <c r="J46" s="43">
        <v>45589</v>
      </c>
      <c r="K46" s="42">
        <v>31</v>
      </c>
      <c r="L46" s="71">
        <v>45544</v>
      </c>
      <c r="M46" s="34" t="s">
        <v>21</v>
      </c>
      <c r="N46" s="12">
        <v>2</v>
      </c>
      <c r="O46" s="17">
        <v>5</v>
      </c>
      <c r="P46" s="74">
        <v>27851.7</v>
      </c>
      <c r="Q46" s="45">
        <v>48</v>
      </c>
      <c r="R46" s="135">
        <v>45589</v>
      </c>
      <c r="S46" s="174"/>
    </row>
    <row r="47" spans="1:19" ht="16.5" customHeight="1" x14ac:dyDescent="0.2">
      <c r="A47" s="194"/>
      <c r="B47" s="182"/>
      <c r="C47" s="189"/>
      <c r="D47" s="128">
        <v>32</v>
      </c>
      <c r="E47" s="11">
        <v>45544</v>
      </c>
      <c r="F47" s="34" t="s">
        <v>20</v>
      </c>
      <c r="G47" s="12">
        <v>18</v>
      </c>
      <c r="H47" s="107">
        <v>40</v>
      </c>
      <c r="I47" s="83">
        <v>41974.14</v>
      </c>
      <c r="J47" s="132">
        <v>45603</v>
      </c>
      <c r="K47" s="42">
        <v>32</v>
      </c>
      <c r="L47" s="11">
        <v>45544</v>
      </c>
      <c r="M47" s="34" t="s">
        <v>20</v>
      </c>
      <c r="N47" s="12">
        <v>18</v>
      </c>
      <c r="O47" s="107">
        <v>40</v>
      </c>
      <c r="P47" s="49">
        <v>41974.14</v>
      </c>
      <c r="Q47" s="124">
        <v>52</v>
      </c>
      <c r="R47" s="136">
        <v>45603</v>
      </c>
      <c r="S47" s="174"/>
    </row>
    <row r="48" spans="1:19" ht="16.5" customHeight="1" x14ac:dyDescent="0.2">
      <c r="A48" s="194"/>
      <c r="B48" s="182"/>
      <c r="C48" s="189"/>
      <c r="D48" s="128">
        <v>33</v>
      </c>
      <c r="E48" s="71">
        <v>45545</v>
      </c>
      <c r="F48" s="34" t="s">
        <v>21</v>
      </c>
      <c r="G48" s="72">
        <v>3</v>
      </c>
      <c r="H48" s="107">
        <v>5</v>
      </c>
      <c r="I48" s="47">
        <v>27851.7</v>
      </c>
      <c r="J48" s="123">
        <v>45583</v>
      </c>
      <c r="K48" s="129">
        <v>33</v>
      </c>
      <c r="L48" s="11">
        <v>45545</v>
      </c>
      <c r="M48" s="34" t="s">
        <v>21</v>
      </c>
      <c r="N48" s="72">
        <v>3</v>
      </c>
      <c r="O48" s="107">
        <v>5</v>
      </c>
      <c r="P48" s="49">
        <v>27851.7</v>
      </c>
      <c r="Q48" s="124">
        <v>40</v>
      </c>
      <c r="R48" s="137">
        <v>45583</v>
      </c>
      <c r="S48" s="174"/>
    </row>
    <row r="49" spans="1:19" ht="16.5" customHeight="1" x14ac:dyDescent="0.2">
      <c r="A49" s="194"/>
      <c r="B49" s="182"/>
      <c r="C49" s="189"/>
      <c r="D49" s="139">
        <v>34</v>
      </c>
      <c r="E49" s="11">
        <v>45547</v>
      </c>
      <c r="F49" s="140" t="s">
        <v>21</v>
      </c>
      <c r="G49" s="38">
        <v>11</v>
      </c>
      <c r="H49" s="107">
        <v>3</v>
      </c>
      <c r="I49" s="83">
        <v>16711.02</v>
      </c>
      <c r="J49" s="123">
        <v>45589</v>
      </c>
      <c r="K49" s="142">
        <v>34</v>
      </c>
      <c r="L49" s="11">
        <v>45547</v>
      </c>
      <c r="M49" s="140" t="s">
        <v>21</v>
      </c>
      <c r="N49" s="38">
        <v>11</v>
      </c>
      <c r="O49" s="107">
        <v>3</v>
      </c>
      <c r="P49" s="104">
        <v>16711.02</v>
      </c>
      <c r="Q49" s="124">
        <v>49</v>
      </c>
      <c r="R49" s="136">
        <v>45589</v>
      </c>
      <c r="S49" s="174"/>
    </row>
    <row r="50" spans="1:19" ht="16.5" customHeight="1" x14ac:dyDescent="0.2">
      <c r="A50" s="194"/>
      <c r="B50" s="182"/>
      <c r="C50" s="189"/>
      <c r="D50" s="128">
        <v>35</v>
      </c>
      <c r="E50" s="71">
        <v>45548</v>
      </c>
      <c r="F50" s="34" t="s">
        <v>20</v>
      </c>
      <c r="G50" s="12">
        <v>7</v>
      </c>
      <c r="H50" s="107">
        <v>4</v>
      </c>
      <c r="I50" s="83">
        <v>22281.360000000001</v>
      </c>
      <c r="J50" s="22">
        <v>45586</v>
      </c>
      <c r="K50" s="129">
        <v>35</v>
      </c>
      <c r="L50" s="71">
        <v>45548</v>
      </c>
      <c r="M50" s="34" t="s">
        <v>20</v>
      </c>
      <c r="N50" s="12">
        <v>7</v>
      </c>
      <c r="O50" s="107">
        <v>4</v>
      </c>
      <c r="P50" s="49">
        <v>22281.360000000001</v>
      </c>
      <c r="Q50" s="124">
        <v>42</v>
      </c>
      <c r="R50" s="137">
        <v>45586</v>
      </c>
      <c r="S50" s="174"/>
    </row>
    <row r="51" spans="1:19" ht="16.5" customHeight="1" x14ac:dyDescent="0.2">
      <c r="A51" s="194"/>
      <c r="B51" s="182"/>
      <c r="C51" s="189"/>
      <c r="D51" s="139">
        <v>36</v>
      </c>
      <c r="E51" s="11">
        <v>45551</v>
      </c>
      <c r="F51" s="140" t="s">
        <v>20</v>
      </c>
      <c r="G51" s="12">
        <v>7</v>
      </c>
      <c r="H51" s="107">
        <v>75</v>
      </c>
      <c r="I51" s="83">
        <v>75329.66</v>
      </c>
      <c r="J51" s="132">
        <v>45603</v>
      </c>
      <c r="K51" s="42">
        <v>36</v>
      </c>
      <c r="L51" s="11">
        <v>45551</v>
      </c>
      <c r="M51" s="140" t="s">
        <v>20</v>
      </c>
      <c r="N51" s="12">
        <v>7</v>
      </c>
      <c r="O51" s="107">
        <v>75</v>
      </c>
      <c r="P51" s="49">
        <v>75329.66</v>
      </c>
      <c r="Q51" s="124">
        <v>53</v>
      </c>
      <c r="R51" s="136">
        <v>45603</v>
      </c>
      <c r="S51" s="174"/>
    </row>
    <row r="52" spans="1:19" ht="16.5" customHeight="1" x14ac:dyDescent="0.2">
      <c r="A52" s="194"/>
      <c r="B52" s="182"/>
      <c r="C52" s="189"/>
      <c r="D52" s="128">
        <v>37</v>
      </c>
      <c r="E52" s="71">
        <v>45551</v>
      </c>
      <c r="F52" s="34" t="s">
        <v>34</v>
      </c>
      <c r="G52" s="72">
        <v>18</v>
      </c>
      <c r="H52" s="107">
        <v>149</v>
      </c>
      <c r="I52" s="83">
        <v>75329.66</v>
      </c>
      <c r="J52" s="123"/>
      <c r="K52" s="129"/>
      <c r="L52" s="11"/>
      <c r="M52" s="97"/>
      <c r="N52" s="52"/>
      <c r="O52" s="107"/>
      <c r="P52" s="104"/>
      <c r="Q52" s="124"/>
      <c r="R52" s="137"/>
      <c r="S52" s="174"/>
    </row>
    <row r="53" spans="1:19" ht="16.5" customHeight="1" x14ac:dyDescent="0.2">
      <c r="A53" s="194"/>
      <c r="B53" s="182"/>
      <c r="C53" s="189"/>
      <c r="D53" s="139">
        <v>38</v>
      </c>
      <c r="E53" s="11">
        <v>45555</v>
      </c>
      <c r="F53" s="141" t="s">
        <v>35</v>
      </c>
      <c r="G53" s="38">
        <v>19</v>
      </c>
      <c r="H53" s="107">
        <v>80</v>
      </c>
      <c r="I53" s="83">
        <v>75329.66</v>
      </c>
      <c r="J53" s="132">
        <v>45562</v>
      </c>
      <c r="K53" s="42">
        <v>38</v>
      </c>
      <c r="L53" s="11">
        <v>45555</v>
      </c>
      <c r="M53" s="97" t="s">
        <v>35</v>
      </c>
      <c r="N53" s="38">
        <v>19</v>
      </c>
      <c r="O53" s="107">
        <v>80</v>
      </c>
      <c r="P53" s="133">
        <v>75329.66</v>
      </c>
      <c r="Q53" s="45">
        <v>37</v>
      </c>
      <c r="R53" s="136">
        <v>45562</v>
      </c>
      <c r="S53" s="174"/>
    </row>
    <row r="54" spans="1:19" ht="16.5" customHeight="1" x14ac:dyDescent="0.2">
      <c r="A54" s="194"/>
      <c r="B54" s="182"/>
      <c r="C54" s="189"/>
      <c r="D54" s="128">
        <v>39</v>
      </c>
      <c r="E54" s="11">
        <v>45560</v>
      </c>
      <c r="F54" s="34" t="s">
        <v>20</v>
      </c>
      <c r="G54" s="12">
        <v>18</v>
      </c>
      <c r="H54" s="107">
        <v>15</v>
      </c>
      <c r="I54" s="83">
        <v>16711.05</v>
      </c>
      <c r="J54" s="123"/>
      <c r="K54" s="129"/>
      <c r="L54" s="71"/>
      <c r="M54" s="97"/>
      <c r="N54" s="52"/>
      <c r="O54" s="107"/>
      <c r="P54" s="104"/>
      <c r="Q54" s="124"/>
      <c r="R54" s="137"/>
      <c r="S54" s="174"/>
    </row>
    <row r="55" spans="1:19" ht="16.5" customHeight="1" thickBot="1" x14ac:dyDescent="0.25">
      <c r="A55" s="194"/>
      <c r="B55" s="182"/>
      <c r="C55" s="190"/>
      <c r="D55" s="39">
        <v>40</v>
      </c>
      <c r="E55" s="30">
        <v>45561</v>
      </c>
      <c r="F55" s="33" t="s">
        <v>36</v>
      </c>
      <c r="G55" s="36">
        <v>9</v>
      </c>
      <c r="H55" s="31">
        <v>50</v>
      </c>
      <c r="I55" s="48">
        <v>75329.66</v>
      </c>
      <c r="J55" s="29"/>
      <c r="K55" s="40"/>
      <c r="L55" s="30"/>
      <c r="M55" s="33"/>
      <c r="N55" s="36"/>
      <c r="O55" s="31"/>
      <c r="P55" s="50"/>
      <c r="Q55" s="32"/>
      <c r="R55" s="138"/>
      <c r="S55" s="175"/>
    </row>
    <row r="56" spans="1:19" ht="16.5" customHeight="1" x14ac:dyDescent="0.2">
      <c r="A56" s="197" t="s">
        <v>37</v>
      </c>
      <c r="B56" s="196">
        <v>15</v>
      </c>
      <c r="C56" s="188">
        <f>H56+H57+H58+H59+H60+H61+H62+H63+H64+H65+H66+H67+H68+H69+H70</f>
        <v>919</v>
      </c>
      <c r="D56" s="76">
        <v>41</v>
      </c>
      <c r="E56" s="15">
        <v>45567</v>
      </c>
      <c r="F56" s="20" t="s">
        <v>38</v>
      </c>
      <c r="G56" s="12">
        <v>23</v>
      </c>
      <c r="H56" s="107">
        <v>10</v>
      </c>
      <c r="I56" s="47">
        <v>55703.4</v>
      </c>
      <c r="J56" s="77">
        <v>45579</v>
      </c>
      <c r="K56" s="61">
        <v>41</v>
      </c>
      <c r="L56" s="147">
        <v>45567</v>
      </c>
      <c r="M56" s="67" t="s">
        <v>38</v>
      </c>
      <c r="N56" s="13">
        <v>23</v>
      </c>
      <c r="O56" s="119">
        <v>10</v>
      </c>
      <c r="P56" s="63">
        <v>55703.4</v>
      </c>
      <c r="Q56" s="81">
        <v>38</v>
      </c>
      <c r="R56" s="134">
        <v>45579</v>
      </c>
      <c r="S56" s="184"/>
    </row>
    <row r="57" spans="1:19" ht="16.5" customHeight="1" x14ac:dyDescent="0.2">
      <c r="A57" s="179"/>
      <c r="B57" s="182"/>
      <c r="C57" s="189"/>
      <c r="D57" s="16">
        <v>42</v>
      </c>
      <c r="E57" s="71">
        <v>45568</v>
      </c>
      <c r="F57" s="34" t="s">
        <v>20</v>
      </c>
      <c r="G57" s="12">
        <v>16</v>
      </c>
      <c r="H57" s="17">
        <v>10</v>
      </c>
      <c r="I57" s="47">
        <v>55703.4</v>
      </c>
      <c r="J57" s="22"/>
      <c r="K57" s="42"/>
      <c r="L57" s="148"/>
      <c r="M57" s="34"/>
      <c r="N57" s="38"/>
      <c r="O57" s="17"/>
      <c r="P57" s="49"/>
      <c r="Q57" s="28"/>
      <c r="R57" s="135"/>
      <c r="S57" s="174"/>
    </row>
    <row r="58" spans="1:19" ht="16.5" customHeight="1" x14ac:dyDescent="0.2">
      <c r="A58" s="179"/>
      <c r="B58" s="182"/>
      <c r="C58" s="189"/>
      <c r="D58" s="128">
        <v>43</v>
      </c>
      <c r="E58" s="11">
        <v>45569</v>
      </c>
      <c r="F58" s="34" t="s">
        <v>39</v>
      </c>
      <c r="G58" s="12">
        <v>23</v>
      </c>
      <c r="H58" s="107">
        <v>50</v>
      </c>
      <c r="I58" s="83">
        <v>75329.66</v>
      </c>
      <c r="J58" s="123"/>
      <c r="K58" s="151"/>
      <c r="L58" s="149"/>
      <c r="M58" s="34"/>
      <c r="N58" s="38"/>
      <c r="O58" s="107"/>
      <c r="P58" s="104"/>
      <c r="Q58" s="124"/>
      <c r="R58" s="136"/>
      <c r="S58" s="174"/>
    </row>
    <row r="59" spans="1:19" ht="16.5" customHeight="1" x14ac:dyDescent="0.2">
      <c r="A59" s="179"/>
      <c r="B59" s="182"/>
      <c r="C59" s="189"/>
      <c r="D59" s="128">
        <v>44</v>
      </c>
      <c r="E59" s="71">
        <v>45574</v>
      </c>
      <c r="F59" s="34" t="s">
        <v>20</v>
      </c>
      <c r="G59" s="72">
        <v>18</v>
      </c>
      <c r="H59" s="107">
        <v>1</v>
      </c>
      <c r="I59" s="47">
        <v>66462.850000000006</v>
      </c>
      <c r="J59" s="123">
        <v>45588</v>
      </c>
      <c r="K59" s="151">
        <v>44</v>
      </c>
      <c r="L59" s="150">
        <v>45574</v>
      </c>
      <c r="M59" s="20" t="s">
        <v>20</v>
      </c>
      <c r="N59" s="72">
        <v>18</v>
      </c>
      <c r="O59" s="107">
        <v>1</v>
      </c>
      <c r="P59" s="49">
        <v>66462.850000000006</v>
      </c>
      <c r="Q59" s="89">
        <v>45</v>
      </c>
      <c r="R59" s="127">
        <v>45588</v>
      </c>
      <c r="S59" s="174"/>
    </row>
    <row r="60" spans="1:19" ht="16.5" customHeight="1" x14ac:dyDescent="0.2">
      <c r="A60" s="179"/>
      <c r="B60" s="182"/>
      <c r="C60" s="189"/>
      <c r="D60" s="139">
        <v>45</v>
      </c>
      <c r="E60" s="11">
        <v>45574</v>
      </c>
      <c r="F60" s="140" t="s">
        <v>20</v>
      </c>
      <c r="G60" s="38">
        <v>6</v>
      </c>
      <c r="H60" s="107">
        <v>1</v>
      </c>
      <c r="I60" s="47">
        <v>66462.850000000006</v>
      </c>
      <c r="J60" s="123">
        <v>45588</v>
      </c>
      <c r="K60" s="151">
        <v>45</v>
      </c>
      <c r="L60" s="149">
        <v>45574</v>
      </c>
      <c r="M60" s="140" t="s">
        <v>20</v>
      </c>
      <c r="N60" s="38">
        <v>6</v>
      </c>
      <c r="O60" s="107">
        <v>1</v>
      </c>
      <c r="P60" s="49">
        <v>66462.850000000006</v>
      </c>
      <c r="Q60" s="89">
        <v>44</v>
      </c>
      <c r="R60" s="127">
        <v>45588</v>
      </c>
      <c r="S60" s="174"/>
    </row>
    <row r="61" spans="1:19" ht="16.5" customHeight="1" x14ac:dyDescent="0.2">
      <c r="A61" s="179"/>
      <c r="B61" s="182"/>
      <c r="C61" s="189"/>
      <c r="D61" s="128">
        <v>46</v>
      </c>
      <c r="E61" s="11">
        <v>45574</v>
      </c>
      <c r="F61" s="34" t="s">
        <v>20</v>
      </c>
      <c r="G61" s="12">
        <v>16</v>
      </c>
      <c r="H61" s="107">
        <v>1</v>
      </c>
      <c r="I61" s="47">
        <v>66462.850000000006</v>
      </c>
      <c r="J61" s="123">
        <v>45588</v>
      </c>
      <c r="K61" s="42">
        <v>46</v>
      </c>
      <c r="L61" s="149">
        <v>45574</v>
      </c>
      <c r="M61" s="34" t="s">
        <v>20</v>
      </c>
      <c r="N61" s="12">
        <v>16</v>
      </c>
      <c r="O61" s="107">
        <v>1</v>
      </c>
      <c r="P61" s="49">
        <v>66462.850000000006</v>
      </c>
      <c r="Q61" s="89">
        <v>46</v>
      </c>
      <c r="R61" s="127">
        <v>45588</v>
      </c>
      <c r="S61" s="174"/>
    </row>
    <row r="62" spans="1:19" ht="16.5" customHeight="1" x14ac:dyDescent="0.2">
      <c r="A62" s="179"/>
      <c r="B62" s="182"/>
      <c r="C62" s="189"/>
      <c r="D62" s="139">
        <v>47</v>
      </c>
      <c r="E62" s="11">
        <v>45574</v>
      </c>
      <c r="F62" s="140" t="s">
        <v>20</v>
      </c>
      <c r="G62" s="12">
        <v>6</v>
      </c>
      <c r="H62" s="107">
        <v>1</v>
      </c>
      <c r="I62" s="47">
        <v>66462.850000000006</v>
      </c>
      <c r="J62" s="123">
        <v>45588</v>
      </c>
      <c r="K62" s="151">
        <v>47</v>
      </c>
      <c r="L62" s="149">
        <v>45574</v>
      </c>
      <c r="M62" s="140" t="s">
        <v>20</v>
      </c>
      <c r="N62" s="12">
        <v>6</v>
      </c>
      <c r="O62" s="107">
        <v>1</v>
      </c>
      <c r="P62" s="49">
        <v>66462.850000000006</v>
      </c>
      <c r="Q62" s="89">
        <v>47</v>
      </c>
      <c r="R62" s="127">
        <v>45588</v>
      </c>
      <c r="S62" s="174"/>
    </row>
    <row r="63" spans="1:19" ht="16.5" customHeight="1" x14ac:dyDescent="0.2">
      <c r="A63" s="179"/>
      <c r="B63" s="182"/>
      <c r="C63" s="189"/>
      <c r="D63" s="128">
        <v>48</v>
      </c>
      <c r="E63" s="71">
        <v>45575</v>
      </c>
      <c r="F63" s="140" t="s">
        <v>20</v>
      </c>
      <c r="G63" s="72">
        <v>16</v>
      </c>
      <c r="H63" s="107">
        <v>5</v>
      </c>
      <c r="I63" s="83">
        <v>27851.7</v>
      </c>
      <c r="J63" s="22">
        <v>45581</v>
      </c>
      <c r="K63" s="151">
        <v>48</v>
      </c>
      <c r="L63" s="150">
        <v>45575</v>
      </c>
      <c r="M63" s="140" t="s">
        <v>20</v>
      </c>
      <c r="N63" s="72">
        <v>16</v>
      </c>
      <c r="O63" s="107">
        <v>5</v>
      </c>
      <c r="P63" s="104">
        <v>27851.7</v>
      </c>
      <c r="Q63" s="89">
        <v>39</v>
      </c>
      <c r="R63" s="127">
        <v>45581</v>
      </c>
      <c r="S63" s="174"/>
    </row>
    <row r="64" spans="1:19" ht="16.5" customHeight="1" x14ac:dyDescent="0.2">
      <c r="A64" s="179"/>
      <c r="B64" s="182"/>
      <c r="C64" s="189"/>
      <c r="D64" s="139">
        <v>49</v>
      </c>
      <c r="E64" s="11">
        <v>45576</v>
      </c>
      <c r="F64" s="140" t="s">
        <v>20</v>
      </c>
      <c r="G64" s="38">
        <v>7</v>
      </c>
      <c r="H64" s="107">
        <v>15</v>
      </c>
      <c r="I64" s="83">
        <v>80757.48</v>
      </c>
      <c r="J64" s="22">
        <v>45596</v>
      </c>
      <c r="K64" s="151">
        <v>49</v>
      </c>
      <c r="L64" s="149">
        <v>45576</v>
      </c>
      <c r="M64" s="140" t="s">
        <v>20</v>
      </c>
      <c r="N64" s="38">
        <v>7</v>
      </c>
      <c r="O64" s="107">
        <v>15</v>
      </c>
      <c r="P64" s="49">
        <v>80757.48</v>
      </c>
      <c r="Q64" s="45">
        <v>50</v>
      </c>
      <c r="R64" s="143">
        <v>45596</v>
      </c>
      <c r="S64" s="174"/>
    </row>
    <row r="65" spans="1:19" ht="16.5" customHeight="1" x14ac:dyDescent="0.2">
      <c r="A65" s="179"/>
      <c r="B65" s="182"/>
      <c r="C65" s="189"/>
      <c r="D65" s="139">
        <v>50</v>
      </c>
      <c r="E65" s="11">
        <v>45575</v>
      </c>
      <c r="F65" s="141" t="s">
        <v>34</v>
      </c>
      <c r="G65" s="12">
        <v>40</v>
      </c>
      <c r="H65" s="107">
        <v>500</v>
      </c>
      <c r="I65" s="83">
        <v>7764551.3099999996</v>
      </c>
      <c r="J65" s="123"/>
      <c r="K65" s="151"/>
      <c r="L65" s="150"/>
      <c r="M65" s="97"/>
      <c r="N65" s="52"/>
      <c r="O65" s="107"/>
      <c r="P65" s="133"/>
      <c r="Q65" s="45"/>
      <c r="R65" s="144"/>
      <c r="S65" s="174"/>
    </row>
    <row r="66" spans="1:19" ht="16.5" customHeight="1" x14ac:dyDescent="0.2">
      <c r="A66" s="179"/>
      <c r="B66" s="182"/>
      <c r="C66" s="189"/>
      <c r="D66" s="139">
        <v>51</v>
      </c>
      <c r="E66" s="11">
        <v>45579</v>
      </c>
      <c r="F66" s="141" t="s">
        <v>40</v>
      </c>
      <c r="G66" s="12">
        <v>4</v>
      </c>
      <c r="H66" s="107">
        <v>35</v>
      </c>
      <c r="I66" s="83">
        <v>75329.66</v>
      </c>
      <c r="J66" s="22">
        <v>45586</v>
      </c>
      <c r="K66" s="151">
        <v>51</v>
      </c>
      <c r="L66" s="149">
        <v>45579</v>
      </c>
      <c r="M66" s="141" t="s">
        <v>40</v>
      </c>
      <c r="N66" s="38">
        <v>4</v>
      </c>
      <c r="O66" s="107">
        <v>35</v>
      </c>
      <c r="P66" s="49">
        <v>75329.66</v>
      </c>
      <c r="Q66" s="45">
        <v>43</v>
      </c>
      <c r="R66" s="143">
        <v>45586</v>
      </c>
      <c r="S66" s="174"/>
    </row>
    <row r="67" spans="1:19" ht="16.5" customHeight="1" x14ac:dyDescent="0.2">
      <c r="A67" s="179"/>
      <c r="B67" s="182"/>
      <c r="C67" s="189"/>
      <c r="D67" s="139">
        <v>52</v>
      </c>
      <c r="E67" s="11">
        <v>45583</v>
      </c>
      <c r="F67" s="140" t="s">
        <v>20</v>
      </c>
      <c r="G67" s="12">
        <v>7</v>
      </c>
      <c r="H67" s="107">
        <v>10</v>
      </c>
      <c r="I67" s="83">
        <v>55703.4</v>
      </c>
      <c r="J67" s="22">
        <v>45625</v>
      </c>
      <c r="K67" s="142">
        <v>52</v>
      </c>
      <c r="L67" s="11">
        <v>45583</v>
      </c>
      <c r="M67" s="140" t="s">
        <v>20</v>
      </c>
      <c r="N67" s="12">
        <v>7</v>
      </c>
      <c r="O67" s="107">
        <v>10</v>
      </c>
      <c r="P67" s="49">
        <v>55703.4</v>
      </c>
      <c r="Q67" s="45">
        <v>59</v>
      </c>
      <c r="R67" s="127">
        <v>45625</v>
      </c>
      <c r="S67" s="174"/>
    </row>
    <row r="68" spans="1:19" ht="16.5" customHeight="1" x14ac:dyDescent="0.2">
      <c r="A68" s="179"/>
      <c r="B68" s="182"/>
      <c r="C68" s="189"/>
      <c r="D68" s="139">
        <v>53</v>
      </c>
      <c r="E68" s="11">
        <v>45583</v>
      </c>
      <c r="F68" s="140" t="s">
        <v>20</v>
      </c>
      <c r="G68" s="12">
        <v>7</v>
      </c>
      <c r="H68" s="107">
        <v>50</v>
      </c>
      <c r="I68" s="83">
        <v>478871.11</v>
      </c>
      <c r="J68" s="22"/>
      <c r="K68" s="42"/>
      <c r="L68" s="150"/>
      <c r="M68" s="97"/>
      <c r="N68" s="38"/>
      <c r="O68" s="107"/>
      <c r="P68" s="104"/>
      <c r="Q68" s="124"/>
      <c r="R68" s="23"/>
      <c r="S68" s="174"/>
    </row>
    <row r="69" spans="1:19" ht="16.5" customHeight="1" x14ac:dyDescent="0.2">
      <c r="A69" s="179"/>
      <c r="B69" s="182"/>
      <c r="C69" s="189"/>
      <c r="D69" s="139">
        <v>54</v>
      </c>
      <c r="E69" s="11">
        <v>45587</v>
      </c>
      <c r="F69" s="141" t="s">
        <v>41</v>
      </c>
      <c r="G69" s="12">
        <v>205</v>
      </c>
      <c r="H69" s="107">
        <v>90</v>
      </c>
      <c r="I69" s="83">
        <v>75329.66</v>
      </c>
      <c r="J69" s="43">
        <v>45601</v>
      </c>
      <c r="K69" s="42">
        <v>54</v>
      </c>
      <c r="L69" s="11">
        <v>45587</v>
      </c>
      <c r="M69" s="141" t="s">
        <v>41</v>
      </c>
      <c r="N69" s="12">
        <v>205</v>
      </c>
      <c r="O69" s="107">
        <v>90</v>
      </c>
      <c r="P69" s="49">
        <v>75329.66</v>
      </c>
      <c r="Q69" s="124">
        <v>51</v>
      </c>
      <c r="R69" s="23">
        <v>45601</v>
      </c>
      <c r="S69" s="174"/>
    </row>
    <row r="70" spans="1:19" ht="16.5" customHeight="1" thickBot="1" x14ac:dyDescent="0.25">
      <c r="A70" s="180"/>
      <c r="B70" s="183"/>
      <c r="C70" s="190"/>
      <c r="D70" s="145">
        <v>55</v>
      </c>
      <c r="E70" s="30">
        <v>45593</v>
      </c>
      <c r="F70" s="146" t="s">
        <v>42</v>
      </c>
      <c r="G70" s="36">
        <v>14</v>
      </c>
      <c r="H70" s="31">
        <v>140</v>
      </c>
      <c r="I70" s="48">
        <v>85286.2</v>
      </c>
      <c r="J70" s="29"/>
      <c r="K70" s="82"/>
      <c r="L70" s="152"/>
      <c r="M70" s="33"/>
      <c r="N70" s="36"/>
      <c r="O70" s="31"/>
      <c r="P70" s="50"/>
      <c r="Q70" s="32"/>
      <c r="R70" s="68"/>
      <c r="S70" s="175"/>
    </row>
    <row r="71" spans="1:19" ht="16.5" customHeight="1" x14ac:dyDescent="0.2">
      <c r="A71" s="194" t="s">
        <v>43</v>
      </c>
      <c r="B71" s="182">
        <v>13</v>
      </c>
      <c r="C71" s="188">
        <f>H71+H72+H73+H74+H75+H76+H77+H78+H79+H80+H81+H82+H83</f>
        <v>158</v>
      </c>
      <c r="D71" s="76">
        <v>56</v>
      </c>
      <c r="E71" s="15">
        <v>45604</v>
      </c>
      <c r="F71" s="20" t="s">
        <v>20</v>
      </c>
      <c r="G71" s="12">
        <v>6</v>
      </c>
      <c r="H71" s="107">
        <v>5</v>
      </c>
      <c r="I71" s="47">
        <v>27851.7</v>
      </c>
      <c r="J71" s="77"/>
      <c r="K71" s="61"/>
      <c r="L71" s="147"/>
      <c r="M71" s="67"/>
      <c r="N71" s="13"/>
      <c r="O71" s="119"/>
      <c r="P71" s="63"/>
      <c r="Q71" s="81"/>
      <c r="R71" s="134"/>
      <c r="S71" s="184" t="s">
        <v>44</v>
      </c>
    </row>
    <row r="72" spans="1:19" ht="16.5" customHeight="1" x14ac:dyDescent="0.2">
      <c r="A72" s="194"/>
      <c r="B72" s="182"/>
      <c r="C72" s="189"/>
      <c r="D72" s="75">
        <v>57</v>
      </c>
      <c r="E72" s="71">
        <v>45607</v>
      </c>
      <c r="F72" s="34" t="s">
        <v>45</v>
      </c>
      <c r="G72" s="12">
        <v>2</v>
      </c>
      <c r="H72" s="17">
        <v>7</v>
      </c>
      <c r="I72" s="47">
        <v>107058.88</v>
      </c>
      <c r="J72" s="22"/>
      <c r="K72" s="42"/>
      <c r="L72" s="148"/>
      <c r="M72" s="34"/>
      <c r="N72" s="38"/>
      <c r="O72" s="17"/>
      <c r="P72" s="49"/>
      <c r="Q72" s="28"/>
      <c r="R72" s="135"/>
      <c r="S72" s="174"/>
    </row>
    <row r="73" spans="1:19" ht="16.5" customHeight="1" x14ac:dyDescent="0.2">
      <c r="A73" s="194"/>
      <c r="B73" s="182"/>
      <c r="C73" s="189"/>
      <c r="D73" s="129">
        <v>58</v>
      </c>
      <c r="E73" s="11">
        <v>45615</v>
      </c>
      <c r="F73" s="34" t="s">
        <v>21</v>
      </c>
      <c r="G73" s="12">
        <v>3</v>
      </c>
      <c r="H73" s="107">
        <v>5</v>
      </c>
      <c r="I73" s="83">
        <v>27851.7</v>
      </c>
      <c r="J73" s="123"/>
      <c r="K73" s="151"/>
      <c r="L73" s="149"/>
      <c r="M73" s="34"/>
      <c r="N73" s="38"/>
      <c r="O73" s="107"/>
      <c r="P73" s="104"/>
      <c r="Q73" s="124"/>
      <c r="R73" s="136"/>
      <c r="S73" s="174"/>
    </row>
    <row r="74" spans="1:19" ht="16.5" customHeight="1" x14ac:dyDescent="0.2">
      <c r="A74" s="194"/>
      <c r="B74" s="182"/>
      <c r="C74" s="189"/>
      <c r="D74" s="129">
        <v>59</v>
      </c>
      <c r="E74" s="71">
        <v>45616</v>
      </c>
      <c r="F74" s="34" t="s">
        <v>20</v>
      </c>
      <c r="G74" s="72">
        <v>6</v>
      </c>
      <c r="H74" s="107">
        <v>5</v>
      </c>
      <c r="I74" s="83">
        <v>27851.7</v>
      </c>
      <c r="J74" s="123">
        <v>45625</v>
      </c>
      <c r="K74" s="129">
        <v>59</v>
      </c>
      <c r="L74" s="71">
        <v>45616</v>
      </c>
      <c r="M74" s="34" t="s">
        <v>20</v>
      </c>
      <c r="N74" s="72">
        <v>6</v>
      </c>
      <c r="O74" s="107">
        <v>5</v>
      </c>
      <c r="P74" s="133">
        <v>27851.7</v>
      </c>
      <c r="Q74" s="45">
        <v>58</v>
      </c>
      <c r="R74" s="23">
        <v>45625</v>
      </c>
      <c r="S74" s="174"/>
    </row>
    <row r="75" spans="1:19" ht="16.5" customHeight="1" x14ac:dyDescent="0.2">
      <c r="A75" s="194"/>
      <c r="B75" s="182"/>
      <c r="C75" s="189"/>
      <c r="D75" s="142">
        <v>60</v>
      </c>
      <c r="E75" s="11">
        <v>45616</v>
      </c>
      <c r="F75" s="140" t="s">
        <v>46</v>
      </c>
      <c r="G75" s="38">
        <v>16</v>
      </c>
      <c r="H75" s="107">
        <v>5</v>
      </c>
      <c r="I75" s="47">
        <v>66462.850000000006</v>
      </c>
      <c r="J75" s="123"/>
      <c r="K75" s="151"/>
      <c r="L75" s="149"/>
      <c r="M75" s="140"/>
      <c r="N75" s="38"/>
      <c r="O75" s="107"/>
      <c r="P75" s="49"/>
      <c r="Q75" s="89"/>
      <c r="R75" s="127"/>
      <c r="S75" s="174"/>
    </row>
    <row r="76" spans="1:19" ht="16.5" customHeight="1" x14ac:dyDescent="0.2">
      <c r="A76" s="194"/>
      <c r="B76" s="182"/>
      <c r="C76" s="189"/>
      <c r="D76" s="129">
        <v>61</v>
      </c>
      <c r="E76" s="11">
        <v>45616</v>
      </c>
      <c r="F76" s="140" t="s">
        <v>46</v>
      </c>
      <c r="G76" s="12">
        <v>16</v>
      </c>
      <c r="H76" s="107">
        <v>5</v>
      </c>
      <c r="I76" s="47">
        <v>66462.850000000006</v>
      </c>
      <c r="J76" s="123"/>
      <c r="K76" s="42"/>
      <c r="L76" s="149"/>
      <c r="M76" s="34"/>
      <c r="N76" s="12"/>
      <c r="O76" s="107"/>
      <c r="P76" s="49"/>
      <c r="Q76" s="89"/>
      <c r="R76" s="127"/>
      <c r="S76" s="174"/>
    </row>
    <row r="77" spans="1:19" ht="16.5" customHeight="1" x14ac:dyDescent="0.2">
      <c r="A77" s="194"/>
      <c r="B77" s="182"/>
      <c r="C77" s="189"/>
      <c r="D77" s="142">
        <v>62</v>
      </c>
      <c r="E77" s="11">
        <v>45616</v>
      </c>
      <c r="F77" s="140" t="s">
        <v>46</v>
      </c>
      <c r="G77" s="12">
        <v>16</v>
      </c>
      <c r="H77" s="107">
        <v>5</v>
      </c>
      <c r="I77" s="47">
        <v>66462.850000000006</v>
      </c>
      <c r="J77" s="123"/>
      <c r="K77" s="151"/>
      <c r="L77" s="149"/>
      <c r="M77" s="140"/>
      <c r="N77" s="12"/>
      <c r="O77" s="107"/>
      <c r="P77" s="49"/>
      <c r="Q77" s="89"/>
      <c r="R77" s="127"/>
      <c r="S77" s="174"/>
    </row>
    <row r="78" spans="1:19" ht="16.5" customHeight="1" x14ac:dyDescent="0.2">
      <c r="A78" s="194"/>
      <c r="B78" s="182"/>
      <c r="C78" s="189"/>
      <c r="D78" s="129">
        <v>63</v>
      </c>
      <c r="E78" s="71">
        <v>45617</v>
      </c>
      <c r="F78" s="140" t="s">
        <v>20</v>
      </c>
      <c r="G78" s="72">
        <v>7</v>
      </c>
      <c r="H78" s="107">
        <v>15</v>
      </c>
      <c r="I78" s="83">
        <v>80757.48</v>
      </c>
      <c r="J78" s="22">
        <v>45623</v>
      </c>
      <c r="K78" s="129">
        <v>63</v>
      </c>
      <c r="L78" s="71">
        <v>45617</v>
      </c>
      <c r="M78" s="140" t="s">
        <v>20</v>
      </c>
      <c r="N78" s="72">
        <v>7</v>
      </c>
      <c r="O78" s="107">
        <v>15</v>
      </c>
      <c r="P78" s="133">
        <v>80757.48</v>
      </c>
      <c r="Q78" s="45">
        <v>56</v>
      </c>
      <c r="R78" s="127">
        <v>45623</v>
      </c>
      <c r="S78" s="174"/>
    </row>
    <row r="79" spans="1:19" ht="16.5" customHeight="1" x14ac:dyDescent="0.2">
      <c r="A79" s="194"/>
      <c r="B79" s="182"/>
      <c r="C79" s="189"/>
      <c r="D79" s="142">
        <v>64</v>
      </c>
      <c r="E79" s="11">
        <v>45617</v>
      </c>
      <c r="F79" s="140" t="s">
        <v>47</v>
      </c>
      <c r="G79" s="38">
        <v>18</v>
      </c>
      <c r="H79" s="107">
        <v>15</v>
      </c>
      <c r="I79" s="83">
        <v>16711.05</v>
      </c>
      <c r="J79" s="22"/>
      <c r="K79" s="151"/>
      <c r="L79" s="149"/>
      <c r="M79" s="140"/>
      <c r="N79" s="38"/>
      <c r="O79" s="107"/>
      <c r="P79" s="49"/>
      <c r="Q79" s="45"/>
      <c r="R79" s="143"/>
      <c r="S79" s="174"/>
    </row>
    <row r="80" spans="1:19" ht="16.5" customHeight="1" x14ac:dyDescent="0.2">
      <c r="A80" s="194"/>
      <c r="B80" s="182"/>
      <c r="C80" s="189"/>
      <c r="D80" s="142">
        <v>65</v>
      </c>
      <c r="E80" s="11">
        <v>45617</v>
      </c>
      <c r="F80" s="141" t="s">
        <v>20</v>
      </c>
      <c r="G80" s="12">
        <v>7</v>
      </c>
      <c r="H80" s="107">
        <v>5</v>
      </c>
      <c r="I80" s="83">
        <v>66462.850000000006</v>
      </c>
      <c r="J80" s="123">
        <v>45625</v>
      </c>
      <c r="K80" s="142">
        <v>65</v>
      </c>
      <c r="L80" s="11">
        <v>45617</v>
      </c>
      <c r="M80" s="141" t="s">
        <v>20</v>
      </c>
      <c r="N80" s="12">
        <v>7</v>
      </c>
      <c r="O80" s="107">
        <v>5</v>
      </c>
      <c r="P80" s="133">
        <v>66462.850000000006</v>
      </c>
      <c r="Q80" s="45">
        <v>57</v>
      </c>
      <c r="R80" s="144">
        <v>45625</v>
      </c>
      <c r="S80" s="174"/>
    </row>
    <row r="81" spans="1:19" ht="16.5" customHeight="1" x14ac:dyDescent="0.2">
      <c r="A81" s="194"/>
      <c r="B81" s="182"/>
      <c r="C81" s="189"/>
      <c r="D81" s="142">
        <v>66</v>
      </c>
      <c r="E81" s="11">
        <v>45622</v>
      </c>
      <c r="F81" s="141" t="s">
        <v>48</v>
      </c>
      <c r="G81" s="12">
        <v>7</v>
      </c>
      <c r="H81" s="107">
        <v>59</v>
      </c>
      <c r="I81" s="83">
        <v>75329.66</v>
      </c>
      <c r="J81" s="22"/>
      <c r="K81" s="151"/>
      <c r="L81" s="149"/>
      <c r="M81" s="141"/>
      <c r="N81" s="38"/>
      <c r="O81" s="107"/>
      <c r="P81" s="49"/>
      <c r="Q81" s="45"/>
      <c r="R81" s="143"/>
      <c r="S81" s="174"/>
    </row>
    <row r="82" spans="1:19" ht="16.5" customHeight="1" x14ac:dyDescent="0.2">
      <c r="A82" s="194"/>
      <c r="B82" s="182"/>
      <c r="C82" s="189"/>
      <c r="D82" s="142">
        <v>67</v>
      </c>
      <c r="E82" s="11">
        <v>45624</v>
      </c>
      <c r="F82" s="140" t="s">
        <v>40</v>
      </c>
      <c r="G82" s="12">
        <v>40</v>
      </c>
      <c r="H82" s="107">
        <v>12</v>
      </c>
      <c r="I82" s="83">
        <v>66844.08</v>
      </c>
      <c r="J82" s="123"/>
      <c r="K82" s="151"/>
      <c r="L82" s="149"/>
      <c r="M82" s="97"/>
      <c r="N82" s="52"/>
      <c r="O82" s="107"/>
      <c r="P82" s="104"/>
      <c r="Q82" s="124"/>
      <c r="R82" s="92"/>
      <c r="S82" s="174"/>
    </row>
    <row r="83" spans="1:19" ht="16.5" customHeight="1" thickBot="1" x14ac:dyDescent="0.25">
      <c r="A83" s="192"/>
      <c r="B83" s="183"/>
      <c r="C83" s="190"/>
      <c r="D83" s="40">
        <v>68</v>
      </c>
      <c r="E83" s="30">
        <v>45624</v>
      </c>
      <c r="F83" s="146" t="s">
        <v>20</v>
      </c>
      <c r="G83" s="36">
        <v>6</v>
      </c>
      <c r="H83" s="31">
        <v>15</v>
      </c>
      <c r="I83" s="48">
        <v>869931.94</v>
      </c>
      <c r="J83" s="29"/>
      <c r="K83" s="82"/>
      <c r="L83" s="152"/>
      <c r="M83" s="33"/>
      <c r="N83" s="36"/>
      <c r="O83" s="31"/>
      <c r="P83" s="50"/>
      <c r="Q83" s="32"/>
      <c r="R83" s="86"/>
      <c r="S83" s="175"/>
    </row>
  </sheetData>
  <mergeCells count="59">
    <mergeCell ref="A71:A83"/>
    <mergeCell ref="B71:B83"/>
    <mergeCell ref="C71:C83"/>
    <mergeCell ref="S71:S83"/>
    <mergeCell ref="A56:A70"/>
    <mergeCell ref="B56:B70"/>
    <mergeCell ref="C56:C70"/>
    <mergeCell ref="S56:S70"/>
    <mergeCell ref="A45:A55"/>
    <mergeCell ref="B45:B55"/>
    <mergeCell ref="C45:C55"/>
    <mergeCell ref="S45:S55"/>
    <mergeCell ref="A33:A41"/>
    <mergeCell ref="B33:B41"/>
    <mergeCell ref="C33:C41"/>
    <mergeCell ref="S33:S41"/>
    <mergeCell ref="A42:A44"/>
    <mergeCell ref="B42:B44"/>
    <mergeCell ref="C42:C44"/>
    <mergeCell ref="S42:S44"/>
    <mergeCell ref="A22:A26"/>
    <mergeCell ref="B22:B26"/>
    <mergeCell ref="C22:C26"/>
    <mergeCell ref="S22:S26"/>
    <mergeCell ref="A27:A31"/>
    <mergeCell ref="B27:B31"/>
    <mergeCell ref="C27:C31"/>
    <mergeCell ref="S27:S31"/>
    <mergeCell ref="A12:A19"/>
    <mergeCell ref="B12:B19"/>
    <mergeCell ref="C12:C19"/>
    <mergeCell ref="S12:S19"/>
    <mergeCell ref="A20:A21"/>
    <mergeCell ref="B20:B21"/>
    <mergeCell ref="C20:C21"/>
    <mergeCell ref="S20:S21"/>
    <mergeCell ref="S6:S11"/>
    <mergeCell ref="R4:R5"/>
    <mergeCell ref="A6:A11"/>
    <mergeCell ref="B6:B11"/>
    <mergeCell ref="C6:C11"/>
    <mergeCell ref="E4:E5"/>
    <mergeCell ref="F4:G4"/>
    <mergeCell ref="H4:H5"/>
    <mergeCell ref="K4:K5"/>
    <mergeCell ref="L4:L5"/>
    <mergeCell ref="M4:N4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O4:O5"/>
    <mergeCell ref="Q4:Q5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январь-ноябрь 2024</vt:lpstr>
      <vt:lpstr>'январь-ноябрь 2024'!Заголовки_для_печати</vt:lpstr>
    </vt:vector>
  </TitlesOfParts>
  <Company>ЗАО ТФ "Ватт"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</dc:creator>
  <cp:lastModifiedBy>Тех.прис</cp:lastModifiedBy>
  <cp:lastPrinted>2017-02-06T07:15:45Z</cp:lastPrinted>
  <dcterms:created xsi:type="dcterms:W3CDTF">2010-06-29T10:13:20Z</dcterms:created>
  <dcterms:modified xsi:type="dcterms:W3CDTF">2024-12-02T06:29:13Z</dcterms:modified>
</cp:coreProperties>
</file>